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https://bertconsultant.sharepoint.com/sites/JRBC/06-missions/Documents partages/Premery/3 - DSP 2026/DSP AEP/2a_DCE/1_RC et annexes/"/>
    </mc:Choice>
  </mc:AlternateContent>
  <xr:revisionPtr revIDLastSave="1844" documentId="13_ncr:1_{E5C74290-3792-46A5-827E-E16E93928079}" xr6:coauthVersionLast="47" xr6:coauthVersionMax="47" xr10:uidLastSave="{5D605120-E381-4E8B-93AF-F0B809833297}"/>
  <bookViews>
    <workbookView xWindow="28680" yWindow="-120" windowWidth="29040" windowHeight="15720" tabRatio="707" xr2:uid="{00000000-000D-0000-FFFF-FFFF00000000}"/>
  </bookViews>
  <sheets>
    <sheet name="DQE - Montant TOTAL" sheetId="13" r:id="rId1"/>
    <sheet name="DQE-partie 1" sheetId="3" r:id="rId2"/>
    <sheet name="DQE-partie 2" sheetId="9" r:id="rId3"/>
    <sheet name="DQE - partie 3" sheetId="10" r:id="rId4"/>
    <sheet name="DQE - partie 4" sheetId="15" r:id="rId5"/>
  </sheets>
  <definedNames>
    <definedName name="_xlnm.Print_Titles" localSheetId="3">'DQE - partie 3'!$1:$3</definedName>
    <definedName name="_xlnm.Print_Area" localSheetId="3">'DQE - partie 3'!$A$1:$F$214</definedName>
    <definedName name="_xlnm.Print_Area" localSheetId="4">'DQE - partie 4'!$A$1:$F$25</definedName>
    <definedName name="_xlnm.Print_Area" localSheetId="1">'DQE-partie 1'!$A$1:$F$8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214" i="10" l="1"/>
  <c r="D5" i="3" l="1"/>
  <c r="D3" i="3" l="1"/>
  <c r="F3" i="9"/>
  <c r="D8" i="9"/>
  <c r="F5" i="3" l="1"/>
  <c r="F23" i="15" l="1"/>
  <c r="F6" i="9" l="1"/>
  <c r="F8" i="9" l="1"/>
  <c r="F3" i="3"/>
  <c r="F7" i="3" s="1"/>
  <c r="F78" i="10" l="1"/>
  <c r="F7" i="9" l="1"/>
  <c r="F19" i="15" l="1"/>
  <c r="F18" i="15"/>
  <c r="F17" i="15"/>
  <c r="F16" i="15"/>
  <c r="F15" i="15"/>
  <c r="F14" i="15"/>
  <c r="F7" i="15"/>
  <c r="F8" i="15"/>
  <c r="F9" i="15"/>
  <c r="F10" i="15"/>
  <c r="F11" i="15"/>
  <c r="F6" i="15"/>
  <c r="F212" i="10"/>
  <c r="F210" i="10"/>
  <c r="F203" i="10"/>
  <c r="F202" i="10"/>
  <c r="F197" i="10"/>
  <c r="F196" i="10"/>
  <c r="F195" i="10"/>
  <c r="F194" i="10"/>
  <c r="F193" i="10"/>
  <c r="F183" i="10"/>
  <c r="F184" i="10"/>
  <c r="F185" i="10"/>
  <c r="F186" i="10"/>
  <c r="F187" i="10"/>
  <c r="F188" i="10"/>
  <c r="F189" i="10"/>
  <c r="F182" i="10"/>
  <c r="F181" i="10"/>
  <c r="F180" i="10"/>
  <c r="F179" i="10"/>
  <c r="F178" i="10"/>
  <c r="F177" i="10"/>
  <c r="F169" i="10"/>
  <c r="F170" i="10"/>
  <c r="F171" i="10"/>
  <c r="F172" i="10"/>
  <c r="F173" i="10"/>
  <c r="F168" i="10"/>
  <c r="F161" i="10"/>
  <c r="F162" i="10"/>
  <c r="F163" i="10"/>
  <c r="F164" i="10"/>
  <c r="F160" i="10"/>
  <c r="F158" i="10"/>
  <c r="F157" i="10"/>
  <c r="F154" i="10"/>
  <c r="F153" i="10"/>
  <c r="F139" i="10"/>
  <c r="F140" i="10"/>
  <c r="F141" i="10"/>
  <c r="F142" i="10"/>
  <c r="F143" i="10"/>
  <c r="F144" i="10"/>
  <c r="F146" i="10"/>
  <c r="F147" i="10"/>
  <c r="F148" i="10"/>
  <c r="F149" i="10"/>
  <c r="F150" i="10"/>
  <c r="F138" i="10"/>
  <c r="F137" i="10"/>
  <c r="F136" i="10"/>
  <c r="F131" i="10"/>
  <c r="F133" i="10"/>
  <c r="F132" i="10"/>
  <c r="F124" i="10"/>
  <c r="F123" i="10"/>
  <c r="F122" i="10"/>
  <c r="F121" i="10"/>
  <c r="F120" i="10"/>
  <c r="F119" i="10"/>
  <c r="F116" i="10"/>
  <c r="F115" i="10"/>
  <c r="F114" i="10"/>
  <c r="F113" i="10"/>
  <c r="F112" i="10"/>
  <c r="F111" i="10"/>
  <c r="F110" i="10"/>
  <c r="F109" i="10"/>
  <c r="F108" i="10"/>
  <c r="F107" i="10"/>
  <c r="F104" i="10"/>
  <c r="F103" i="10"/>
  <c r="F102" i="10"/>
  <c r="F101" i="10"/>
  <c r="F100" i="10"/>
  <c r="F99" i="10"/>
  <c r="F98" i="10"/>
  <c r="F97" i="10"/>
  <c r="F96" i="10"/>
  <c r="F95" i="10"/>
  <c r="F89" i="10"/>
  <c r="F88" i="10"/>
  <c r="F87" i="10"/>
  <c r="F86" i="10"/>
  <c r="F85" i="10"/>
  <c r="F84" i="10"/>
  <c r="F83" i="10"/>
  <c r="F82" i="10"/>
  <c r="F81" i="10"/>
  <c r="F80" i="10"/>
  <c r="F79" i="10"/>
  <c r="F91" i="10"/>
  <c r="F75" i="10"/>
  <c r="F74" i="10"/>
  <c r="F73" i="10"/>
  <c r="F72" i="10"/>
  <c r="F71" i="10"/>
  <c r="F70" i="10"/>
  <c r="F69" i="10"/>
  <c r="F68" i="10"/>
  <c r="F67" i="10"/>
  <c r="F66" i="10"/>
  <c r="F65" i="10"/>
  <c r="F64" i="10"/>
  <c r="F60" i="10"/>
  <c r="F21" i="15" l="1"/>
  <c r="F58" i="10" l="1"/>
  <c r="F57" i="10"/>
  <c r="F56" i="10"/>
  <c r="F55" i="10"/>
  <c r="F54" i="10"/>
  <c r="F53" i="10"/>
  <c r="F52" i="10"/>
  <c r="F51" i="10"/>
  <c r="F50" i="10"/>
  <c r="F49" i="10"/>
  <c r="F48" i="10"/>
  <c r="F47" i="10"/>
  <c r="F43" i="10"/>
  <c r="F44" i="10"/>
  <c r="F42" i="10"/>
  <c r="F41" i="10"/>
  <c r="F40" i="10"/>
  <c r="F39" i="10"/>
  <c r="F38" i="10"/>
  <c r="F37" i="10"/>
  <c r="F36" i="10"/>
  <c r="F35" i="10"/>
  <c r="F34" i="10"/>
  <c r="F33" i="10"/>
  <c r="F29" i="10"/>
  <c r="F28" i="10"/>
  <c r="F27" i="10"/>
  <c r="F26" i="10"/>
  <c r="F25" i="10"/>
  <c r="F24" i="10"/>
  <c r="F23" i="10"/>
  <c r="F22" i="10"/>
  <c r="F21" i="10"/>
  <c r="F20" i="10"/>
  <c r="F9" i="10"/>
  <c r="F10" i="10"/>
  <c r="F11" i="10"/>
  <c r="F12" i="10"/>
  <c r="F13" i="10"/>
  <c r="F14" i="10"/>
  <c r="F15" i="10"/>
  <c r="F16" i="10"/>
  <c r="F17" i="10"/>
  <c r="F8" i="10"/>
  <c r="F4" i="9"/>
  <c r="F10" i="9" s="1"/>
  <c r="F5" i="9"/>
  <c r="C9" i="13" l="1"/>
  <c r="C11" i="13"/>
  <c r="C10" i="13"/>
  <c r="C8" i="13" l="1"/>
  <c r="C12" i="13" s="1"/>
</calcChain>
</file>

<file path=xl/sharedStrings.xml><?xml version="1.0" encoding="utf-8"?>
<sst xmlns="http://schemas.openxmlformats.org/spreadsheetml/2006/main" count="581" uniqueCount="352">
  <si>
    <t>N°</t>
  </si>
  <si>
    <t>Description</t>
  </si>
  <si>
    <t>Unité</t>
  </si>
  <si>
    <t>1-</t>
  </si>
  <si>
    <t>2-</t>
  </si>
  <si>
    <t>Dans le cas où l'une des conditions énumérées ci-dessus ne pourrait être remplie, soit au niveau du devis estimatif, soit durant la réalisation des travaux, il conviendrait de revenir aux tarifs bruts fixés.</t>
  </si>
  <si>
    <t>2. La réalisation des branchements doit pouvoir s'effectuer en continu, c'est-à-dire qu'une fois un branchement achevé, le Fermier devra pouvoir exécuter un autre branchement et ainsi de suite. Si les travaux devaient être interrompus par le fait du Fermier, les conditions financières ci-dessus resteraient en vigueur.</t>
  </si>
  <si>
    <t>1.Le nombre de branchements sera apprécié en fonction de la situation géographique, c'est-à-dire plusieurs branchements dans une même rue. S'il s'agit d'un quartier ou d'un lotissement, les parties conviennent de se rencontrer pour définir l'opportunité d'appliquer ou non les remises précisées ci-dessus.</t>
  </si>
  <si>
    <t>Cette remise sera consentie au Maître d'Ouvrage ou Maître d'Œuvre ordonnateur des travaux aux conditions suivantes:</t>
  </si>
  <si>
    <t>%</t>
  </si>
  <si>
    <t>• au-delà de 6 branchements</t>
  </si>
  <si>
    <t>C1.2</t>
  </si>
  <si>
    <t>•  à partir de 3 branchements, jusqu'à 6 branchements</t>
  </si>
  <si>
    <t>C1.1</t>
  </si>
  <si>
    <t>Il sera consenti un rabais sur les travaux de branchements (ensemble des prix A et B d'un même devis) en fonction de leur nombre :</t>
  </si>
  <si>
    <t>C. RABAIS SUR TRAVAUX DE BRANCHEMENTS NEUFS</t>
  </si>
  <si>
    <t>U</t>
  </si>
  <si>
    <t>m³</t>
  </si>
  <si>
    <t>ml</t>
  </si>
  <si>
    <t>Démontage et rétablissement de clôture identique à l'existant, dont la fourniture de matériaux complémentaires si nécessaire, la fourniture et mise en place de poteaux</t>
  </si>
  <si>
    <t>B4.3.4</t>
  </si>
  <si>
    <t>m²</t>
  </si>
  <si>
    <t>Dépose et repose de pavés autobloquants, y compris démontage par tout moyen, décrottage, pose sur lit de sable avec rejointement au mortier de ciment</t>
  </si>
  <si>
    <t>B4.3.3</t>
  </si>
  <si>
    <t xml:space="preserve">Dépose et repose des bordures de trottoirs ou caniveaux en pierre naturelle, y compris béton de fondation et jointement </t>
  </si>
  <si>
    <t>B4.3.2</t>
  </si>
  <si>
    <t xml:space="preserve">Dépose et repose des bordures de trottoirs ou caniveaux en béton, y compris béton de fondation et jointement </t>
  </si>
  <si>
    <t>B4.3.1</t>
  </si>
  <si>
    <t>La dépose et la repose de matériaux comprend la mise en dépôt provisoire et le gardiennage, le nettoyage des éléments déposés, la réutilisation des matériaux d'origine et le remplacement des éléments manquants ou non réutilisables, toutes sujétions et fournitures</t>
  </si>
  <si>
    <t>B4.3 - Dépose et repose de matériaux</t>
  </si>
  <si>
    <t>Réfection en béton désactivé,  y compris joints de dilatation</t>
  </si>
  <si>
    <t>B4.2.12</t>
  </si>
  <si>
    <t>Réfection en enrobés drainants</t>
  </si>
  <si>
    <t>B4.2.11</t>
  </si>
  <si>
    <t>Réfection en enrobés phonique</t>
  </si>
  <si>
    <t>B4.2.10</t>
  </si>
  <si>
    <t>Réfection en enrobés couleur sable</t>
  </si>
  <si>
    <t>B4.2.9</t>
  </si>
  <si>
    <t>Réfection en enrobés bruns à chaud 0 / 6 - épaisseur 0,05 m</t>
  </si>
  <si>
    <t>B4.2.8</t>
  </si>
  <si>
    <t>Réfection en enrobés à chaud noir 0/10 pour chaussée, épaisseur 0,08 m, après épandage d'une couche d'accrochage en émulsion de bitume</t>
  </si>
  <si>
    <t>B4.2.7</t>
  </si>
  <si>
    <t>Réfection en enrobés à chaud noir 0/6 pour trottoir, épaisseur 0,06 m, après épandage d'une couche d'accrochage en émulsion de bitume</t>
  </si>
  <si>
    <t>B4.2.6</t>
  </si>
  <si>
    <t xml:space="preserve">Réfection en bi-couche : application d'un enduit superficiel bi-couche, après épandage d'une couche d'accrochage en émulsion de bitume. Cloutage (10/14), 1ère couche (6/10), 2ème couche (4/6) </t>
  </si>
  <si>
    <t>B4.2.5</t>
  </si>
  <si>
    <t>Réfection en mono-couche</t>
  </si>
  <si>
    <t>B4.2.4</t>
  </si>
  <si>
    <t>Réfection en sable-ciment</t>
  </si>
  <si>
    <t>B4.2.3</t>
  </si>
  <si>
    <t xml:space="preserve">Réfection en stabilisé 0/4 - épaisseur 0.05 m : sable de concassage 0/4 sur 5cm, pour surfaçage d'aire stabilisée, y compris répandage, arrosage, compactage, cylindrage </t>
  </si>
  <si>
    <t>B4.2.2</t>
  </si>
  <si>
    <t xml:space="preserve">Réfection en terre végétale et engazonnement (ep : 0.30 m au-dessus remblai) : </t>
  </si>
  <si>
    <t>B4.2.1</t>
  </si>
  <si>
    <t>B4.2 - Réfection des couches de surface</t>
  </si>
  <si>
    <t>Réalisation de butée et massif d'ancrage en béton dosé à 250 kg/m3, dont fourniture et mise en œuvre, réglage et damage, coffrage et décoffrage.</t>
  </si>
  <si>
    <t>B4.1.6</t>
  </si>
  <si>
    <t>Construction d'ouvrages en béton armé dosé à 350 kg/m3, dont fourniture et mise en œuvre, réglage et damage, coffrage et décoffrage.</t>
  </si>
  <si>
    <t>B4.1.5</t>
  </si>
  <si>
    <t xml:space="preserve">Construction ou reconstruction d'ouvrages ou de murs en maçonnerie d'agglo, dont fourniture et mise en œuvre, enduits et chapes, toutes sujétions. </t>
  </si>
  <si>
    <t>B4.1.4</t>
  </si>
  <si>
    <t xml:space="preserve">Démolition de maçonnerie en béton armé dont les terrassements complémentaires, le rognage éventuel, la démolition de l’ouvrage ou partie d’ouvrage, le chargement, le transport et l'évacuation des déblais en décharge, y compris les droits de décharge </t>
  </si>
  <si>
    <t>B4.1.3</t>
  </si>
  <si>
    <t xml:space="preserve">Démolition de maçonnerie en moellon ou parpaing (enterrés ou non) dont les terrassements complémentaires, le rognage éventuel, la démolition de l’ouvrage ou partie d’ouvrage, le chargement, le transport et l'évacuation des déblais en décharge, y compris les droits de décharge </t>
  </si>
  <si>
    <t>B4.1.2</t>
  </si>
  <si>
    <t>ml de tranchée sciée</t>
  </si>
  <si>
    <t>Découpe soignée du revêtement de chaussée ou trottoir à la scie</t>
  </si>
  <si>
    <t>B4.1.1</t>
  </si>
  <si>
    <t>B4.1 - Démolition et construction</t>
  </si>
  <si>
    <t>B4 – Démolition et réfection de trottoirs et de chaussées en domaine public</t>
  </si>
  <si>
    <t xml:space="preserve">Fourniture et pose du grillage avertisseur  </t>
  </si>
  <si>
    <t>B3.4</t>
  </si>
  <si>
    <t>Sable de rivière</t>
  </si>
  <si>
    <t>B3.3.4</t>
  </si>
  <si>
    <t>Grave ciment dosé à 100 kg/m3</t>
  </si>
  <si>
    <t>B3.3.3</t>
  </si>
  <si>
    <t>Concassés calcaire 0/20</t>
  </si>
  <si>
    <t>B3.3.2</t>
  </si>
  <si>
    <t>Grave non traitée 0/31,5</t>
  </si>
  <si>
    <t>B3.3.1</t>
  </si>
  <si>
    <t>Remblaiement avec le matériel extrait</t>
  </si>
  <si>
    <t>B3.2</t>
  </si>
  <si>
    <t>B3.1</t>
  </si>
  <si>
    <t>B3 - Enrobage et remblaiement</t>
  </si>
  <si>
    <t>B2.2</t>
  </si>
  <si>
    <t>B2.1</t>
  </si>
  <si>
    <t>B2 - Fonçage horizontal</t>
  </si>
  <si>
    <t>B1.2.11</t>
  </si>
  <si>
    <t>Mur d'épaisseur &gt; 100 cm</t>
  </si>
  <si>
    <t>B1.2.10.4</t>
  </si>
  <si>
    <t>Mur d'épaisseur 50 cm &lt; e ≤ 100 cm</t>
  </si>
  <si>
    <t>B1.2.10.3</t>
  </si>
  <si>
    <t>Mur d'épaisseur 20 cm &lt; e ≤ 50 cm</t>
  </si>
  <si>
    <t>B1.2.10.2</t>
  </si>
  <si>
    <t>Mur d'épaisseur ≤ 20 cm</t>
  </si>
  <si>
    <t>B1.2.10.1</t>
  </si>
  <si>
    <t>Percement de mur ou paroi en maçonnerie ou en béton</t>
  </si>
  <si>
    <t>l'heure</t>
  </si>
  <si>
    <t>Signalisation temporaire par feux tricolores (toute heure pendant laquelle un dysfonctionnement des feux sera constaté (quelle qu'en soit la durée) ne sera pas prise en compte)</t>
  </si>
  <si>
    <t>B1.2.9</t>
  </si>
  <si>
    <t>Plus-value pour croisement de réseaux quel que soit le diamètre</t>
  </si>
  <si>
    <t>B1.2.8</t>
  </si>
  <si>
    <t>le ml</t>
  </si>
  <si>
    <t>Plus-value pour longement d'ouvrages enterrés apparents dans la tranchée, quel que soit le diamètre</t>
  </si>
  <si>
    <t>B1.2.7</t>
  </si>
  <si>
    <t xml:space="preserve"> le m² de paroi de fouille blindée</t>
  </si>
  <si>
    <t>Blindage et étaiement des parois de fouille par bouclier ou caisson mobile constitué de panneaux de protection ou rigide à écartement fixe ou à bras extensibles
Le blindage des tranchées est obligatoire dès lors que leur profondeur est supérieure à 1,30 m et que leur largeur est égale ou inférieure aux 2/3 de leur profondeur.</t>
  </si>
  <si>
    <t>B1.2.6</t>
  </si>
  <si>
    <t>B1.2.5</t>
  </si>
  <si>
    <t>B1.2.4</t>
  </si>
  <si>
    <t>B1.2.3</t>
  </si>
  <si>
    <t>dm.ml au-delà de ce qui est inclus dans les prix B1.1</t>
  </si>
  <si>
    <t>B1.2.2</t>
  </si>
  <si>
    <t>Surprofondeur de terrassement</t>
  </si>
  <si>
    <t>B1.2.1</t>
  </si>
  <si>
    <t>B1.2 - Plus-value aux prix B1.1 pour conditions particulières de terrassement</t>
  </si>
  <si>
    <t>Tranchée exécutée manuellement en cas d’impossibilité d’emploi d’engins mécaniques</t>
  </si>
  <si>
    <t>B1.1.3</t>
  </si>
  <si>
    <t>par ml au-delà de 6 ml</t>
  </si>
  <si>
    <t>Tranchée à la pelle mécanique pour la longueur au-delà de 6 ml</t>
  </si>
  <si>
    <t>B1.1.2</t>
  </si>
  <si>
    <t>Tranchée à la pelle mécanique jusqu'à une longueur de 6 ml</t>
  </si>
  <si>
    <t>B1.1.1</t>
  </si>
  <si>
    <t>B1.1 - Tranchée en terrain ordinaire à une profondeur conforme au CCTG, hors évacuation des déblais</t>
  </si>
  <si>
    <t>B1 - Terrassement</t>
  </si>
  <si>
    <t>B - TRAVAUX PUBLICS</t>
  </si>
  <si>
    <t>A3.2.2</t>
  </si>
  <si>
    <t>A3.2.1</t>
  </si>
  <si>
    <t>A3.1.2</t>
  </si>
  <si>
    <t>A3.1.1</t>
  </si>
  <si>
    <t>A1 - Branchement neuf standard, jusqu'à 6 ml à compter de l'axe de la voirie - partie forfaitaire sans terrassement et réfection de voirie en domaine public</t>
  </si>
  <si>
    <t>A - BRANCHEMENTS, HYDRAULIQUE</t>
  </si>
  <si>
    <t>Prix unitaire (en € HT)</t>
  </si>
  <si>
    <t>Désignation</t>
  </si>
  <si>
    <t>Quantité pour 100 branchements</t>
  </si>
  <si>
    <t>Total en €HT</t>
  </si>
  <si>
    <t>SOUS-TOTAL ST2 - PARTIE 2 (sur la durée du contrat)</t>
  </si>
  <si>
    <t>SOUS-TOTAL ST1 - PARTIE 1 (sur la durée du contrat)</t>
  </si>
  <si>
    <t>Sous-total PRIX C (StC= somme des prix C1.1 et C.1.2)</t>
  </si>
  <si>
    <t>Sous-total PRIX B (StB= somme des prix B1.1.1 à B.4.3.4)</t>
  </si>
  <si>
    <t xml:space="preserve">TOTAL Détail quantitatif estimatif </t>
  </si>
  <si>
    <t>Les quantités inscrites dans le DQE ne constituent pas les prévisions du service que les soumissionnaires sont libres de définir</t>
  </si>
  <si>
    <t>Montant sur la durée du contrat</t>
  </si>
  <si>
    <t>ST2 : PARTIE 2 - Prestations accessoires</t>
  </si>
  <si>
    <t>ST3 : PARTIE 3 - Travaux de branchements</t>
  </si>
  <si>
    <t>Quantité sur la durée du contrat</t>
  </si>
  <si>
    <t>dans leur compte d'exploitation prévisionnel.</t>
  </si>
  <si>
    <t>Détail quantitatif estimatif relatif aux prestations accessoires diverses (Partie 2)</t>
  </si>
  <si>
    <t>Détail quantitatif estimatif relatif aux travaux facturés aux usagers (Partie 3)</t>
  </si>
  <si>
    <t>Détail quantitatif estimatif relatif aux travaux de raccordement des réseaux réalisés par un tiers - Partie 4</t>
  </si>
  <si>
    <t>Quantité pour 100 raccordements</t>
  </si>
  <si>
    <t>ST4 : PARTIE 4 - Travaux de raccordements</t>
  </si>
  <si>
    <t>Compteur de 20 mm</t>
  </si>
  <si>
    <t>Compteur de 30 mm</t>
  </si>
  <si>
    <t>Compteur de 40 mm</t>
  </si>
  <si>
    <t>Compteur de 50 mm</t>
  </si>
  <si>
    <t>Frais de fermeture et de réouverture de branchement</t>
  </si>
  <si>
    <t>Contrôle du dispositif de ressource autonome ou de récupération d’eau de pluie</t>
  </si>
  <si>
    <t>A1.1</t>
  </si>
  <si>
    <t xml:space="preserve">Diamètre nominal 20 mm </t>
  </si>
  <si>
    <t>A1.2</t>
  </si>
  <si>
    <t xml:space="preserve">Diamètre nominal 25 mm </t>
  </si>
  <si>
    <t>A1.3</t>
  </si>
  <si>
    <t>Diamètre nominal 30 mm</t>
  </si>
  <si>
    <t>A1.4</t>
  </si>
  <si>
    <t>Diamètre nominal 40 mm</t>
  </si>
  <si>
    <t>A1.5</t>
  </si>
  <si>
    <t>Diamètre nominal 50 mm</t>
  </si>
  <si>
    <t>A1.6</t>
  </si>
  <si>
    <t>Diamètre nominal 63 mm</t>
  </si>
  <si>
    <t>A1.7</t>
  </si>
  <si>
    <t>Diamètre nominal 75 mm</t>
  </si>
  <si>
    <t>A1.8</t>
  </si>
  <si>
    <t>Diamètre nominal 90 mm</t>
  </si>
  <si>
    <t>A1.9</t>
  </si>
  <si>
    <t>Diamètre nominal 110 mm</t>
  </si>
  <si>
    <t>A1.10</t>
  </si>
  <si>
    <t>Diamètre nominal 125 mm</t>
  </si>
  <si>
    <t xml:space="preserve">A2 - Branchement neuf standard - Plus-value au prix A1 en cas de longueur supérieure à 6 ml. Prix par ml au-delà de 6 ml (les sujétions listées aux prix A1 s’appliquent aux prix A2) </t>
  </si>
  <si>
    <t>A2.1</t>
  </si>
  <si>
    <t>A2.2</t>
  </si>
  <si>
    <t>A2.3</t>
  </si>
  <si>
    <t>A2.4</t>
  </si>
  <si>
    <t>A2.5</t>
  </si>
  <si>
    <t>A2.6</t>
  </si>
  <si>
    <t>A2.7</t>
  </si>
  <si>
    <t>A2.8</t>
  </si>
  <si>
    <t>A2.9</t>
  </si>
  <si>
    <t>A2.10</t>
  </si>
  <si>
    <t>A3 – Pose et fourniture du bloc de comptage, y compris regard incongelable, raccords, joints, rail/support de comptage, robinet inviolable d'arrêt, clapet anti-retour, purgeur si nécessaire - sur branchement neuf (plus-value aux prix A1) ou en cas de détérioration du fait de l'usager</t>
  </si>
  <si>
    <t>A3.1 - Fourniture d'un ensemble de comptage, hors compteur, comprenant le regard avec la protection anti-gel, le rail support des éléments de comptage, le robinet inviolable avant compteur, le clapet anti-retour et les plombages nécessaires pour garantir l'absence de démontage de la part de l'abonné</t>
  </si>
  <si>
    <t>Compteur de 15 mm</t>
  </si>
  <si>
    <t>A3.1.3</t>
  </si>
  <si>
    <t>Compteur de 25 mm</t>
  </si>
  <si>
    <t>A3.1.4</t>
  </si>
  <si>
    <t>A3.1.5</t>
  </si>
  <si>
    <t>A3.1.6</t>
  </si>
  <si>
    <t>A3.1.7</t>
  </si>
  <si>
    <t>Compteur de 60 mm</t>
  </si>
  <si>
    <t>A3.1.8</t>
  </si>
  <si>
    <t>Compteur de 65 mm</t>
  </si>
  <si>
    <t>A3.1.9</t>
  </si>
  <si>
    <t>Compteur de 80 mm</t>
  </si>
  <si>
    <t>A3.1.10</t>
  </si>
  <si>
    <t>Compteur de 100 mm</t>
  </si>
  <si>
    <t>A3.1.11</t>
  </si>
  <si>
    <t>Compteur de 150 mm</t>
  </si>
  <si>
    <t>A3.1.12</t>
  </si>
  <si>
    <t>Compteur de 200 mm</t>
  </si>
  <si>
    <t>A3.2 - Pose d'un ensemble de comptage, hors compteur</t>
  </si>
  <si>
    <t>A3.2.3</t>
  </si>
  <si>
    <t>A3.2.4</t>
  </si>
  <si>
    <t>A3.2.5</t>
  </si>
  <si>
    <t>A3.2.6</t>
  </si>
  <si>
    <t>A3.2.7</t>
  </si>
  <si>
    <t>A3.2.8</t>
  </si>
  <si>
    <t>A3.2.9</t>
  </si>
  <si>
    <t>A3.2.10</t>
  </si>
  <si>
    <t>A3.2.11</t>
  </si>
  <si>
    <t>A3.2.12</t>
  </si>
  <si>
    <t>A3.2.13</t>
  </si>
  <si>
    <t>Moins-value sur les prix A3.2.1 à A3.2.12 en cas de pose de l'ensemble de comptage en même temps des travaux de branchements neufs</t>
  </si>
  <si>
    <t>A4.1 - Fourniture d'un compteur</t>
  </si>
  <si>
    <t>A4.1.1</t>
  </si>
  <si>
    <t>A4.1.2</t>
  </si>
  <si>
    <t>A4.1.3</t>
  </si>
  <si>
    <t>A4.1.4</t>
  </si>
  <si>
    <t>A4.1.5</t>
  </si>
  <si>
    <t>A4.1.6</t>
  </si>
  <si>
    <t>A4.1.7</t>
  </si>
  <si>
    <t>A4.1.8</t>
  </si>
  <si>
    <t>A4.1.9</t>
  </si>
  <si>
    <t>A4.1.10</t>
  </si>
  <si>
    <t>A4.1.11</t>
  </si>
  <si>
    <t>A4.1.12</t>
  </si>
  <si>
    <t>A4.2 - Pose d'un compteur</t>
  </si>
  <si>
    <t>A4.2.1</t>
  </si>
  <si>
    <t>A4.2.2</t>
  </si>
  <si>
    <t>A4.2.3</t>
  </si>
  <si>
    <t>A4.2.4</t>
  </si>
  <si>
    <t>A4.2.5</t>
  </si>
  <si>
    <t>A4.2.6</t>
  </si>
  <si>
    <t>A4.2.7</t>
  </si>
  <si>
    <t>A4.2.8</t>
  </si>
  <si>
    <t>A4.2.9</t>
  </si>
  <si>
    <t>A4.2.10</t>
  </si>
  <si>
    <t>A4.2.11</t>
  </si>
  <si>
    <t>A4.2.12</t>
  </si>
  <si>
    <t>A4.2.13</t>
  </si>
  <si>
    <t>Moins-value sur les prix A4.2.1 à A4.2.12 en cas de pose de l'ensemble de comptage en même temps des travaux de branchements neufs</t>
  </si>
  <si>
    <t>A5 - Plus-value aux prix A1 pour équipements hydrauliques complémentaires</t>
  </si>
  <si>
    <t>A5.1 - Fourniture et pose de coudes pour tuyau (quel que soit l'angle)</t>
  </si>
  <si>
    <t>A5.1.1</t>
  </si>
  <si>
    <t>A5.1.2</t>
  </si>
  <si>
    <t>A5.1.3</t>
  </si>
  <si>
    <t>A5.1.4</t>
  </si>
  <si>
    <t>A5.1.5</t>
  </si>
  <si>
    <t>A5.1.6</t>
  </si>
  <si>
    <t>A5.1.7</t>
  </si>
  <si>
    <t>A5.1.8</t>
  </si>
  <si>
    <t>A5.1.9</t>
  </si>
  <si>
    <t>A5.1.10</t>
  </si>
  <si>
    <t xml:space="preserve">A5.2 - Plus-value pour fourniture et pose d'un clapet disconnecteur en remplacement du clapet de base </t>
  </si>
  <si>
    <t>A5.2.1</t>
  </si>
  <si>
    <t>A5.2.2</t>
  </si>
  <si>
    <t>A5.2.3</t>
  </si>
  <si>
    <t>A5.2.4</t>
  </si>
  <si>
    <t>A5.2.5</t>
  </si>
  <si>
    <t>A5.2.6</t>
  </si>
  <si>
    <t>A5.2.7</t>
  </si>
  <si>
    <t>A5.2.8</t>
  </si>
  <si>
    <t>A5.2.9</t>
  </si>
  <si>
    <t>A5.2.10</t>
  </si>
  <si>
    <t>A5.3 - Confection de nourrice pour plusieurs compteurs de diamètre 15</t>
  </si>
  <si>
    <t>A5.3.1</t>
  </si>
  <si>
    <t>Pour 2 compteurs</t>
  </si>
  <si>
    <t>A5.3.2</t>
  </si>
  <si>
    <t>Pour 3 compteurs</t>
  </si>
  <si>
    <t>A5.3.3</t>
  </si>
  <si>
    <t>Pour 4 compteurs</t>
  </si>
  <si>
    <t>A5.3.4</t>
  </si>
  <si>
    <t>Pour 5 compteurs</t>
  </si>
  <si>
    <t>A5.3.5</t>
  </si>
  <si>
    <t>Au-delà de 5 compteurs</t>
  </si>
  <si>
    <t>par compteur</t>
  </si>
  <si>
    <t>Surlageur de terrassement en cas de tranchée commune à d'autres services</t>
  </si>
  <si>
    <t>B4.2.13</t>
  </si>
  <si>
    <t>Réfection en asphalte</t>
  </si>
  <si>
    <r>
      <t>m</t>
    </r>
    <r>
      <rPr>
        <vertAlign val="superscript"/>
        <sz val="10"/>
        <rFont val="Arial"/>
        <family val="2"/>
      </rPr>
      <t>2</t>
    </r>
  </si>
  <si>
    <t>DN &gt; 300 mm</t>
  </si>
  <si>
    <t>B5 – Travaux de raccordement des réseaux et ouvrages réalisés par des tiers incluant le contrôle préalable des opérations de désinfection, travaux de terrassement et de génie civil</t>
  </si>
  <si>
    <t>B5.1.1</t>
  </si>
  <si>
    <t>B5.1 - Raccordement complet par té sur conduite existante, toutes sujétions incluses</t>
  </si>
  <si>
    <t>B5.1.2</t>
  </si>
  <si>
    <t>B5.1.3</t>
  </si>
  <si>
    <t>B5.1.4</t>
  </si>
  <si>
    <t>B5.1.5</t>
  </si>
  <si>
    <t>B5.1.6</t>
  </si>
  <si>
    <t>B5.2.1</t>
  </si>
  <si>
    <t>B5.2.2</t>
  </si>
  <si>
    <t>B5.2.3</t>
  </si>
  <si>
    <t>B5.2.4</t>
  </si>
  <si>
    <t>B5.2.5</t>
  </si>
  <si>
    <t>B5.2.6</t>
  </si>
  <si>
    <t xml:space="preserve"> Montant à renseigner dans case = - (prix C.1.2) x (STA+STB) x 6%</t>
  </si>
  <si>
    <t>B5.2 - Raccordement en prolongement de conduite, toutes sujétions incluses</t>
  </si>
  <si>
    <t>DN ≤ 80 mm</t>
  </si>
  <si>
    <t>80 mm &lt; DN ≤ 110 mm</t>
  </si>
  <si>
    <t>110 mm &lt; DN ≤ 150 mm</t>
  </si>
  <si>
    <t>150 mm &lt; DN ≤ 200 mm</t>
  </si>
  <si>
    <t>200 mm &lt; DN ≤ 300 mm</t>
  </si>
  <si>
    <r>
      <t>par m</t>
    </r>
    <r>
      <rPr>
        <vertAlign val="superscript"/>
        <sz val="10"/>
        <color theme="1"/>
        <rFont val="Arial"/>
        <family val="2"/>
      </rPr>
      <t>3</t>
    </r>
  </si>
  <si>
    <t>= - (prix A4.2.13) x STA4.2 x 10%</t>
  </si>
  <si>
    <t>= - (prix A3.2.13) x STA3.2 x 10%</t>
  </si>
  <si>
    <t>Sous-total PRIX A (StA= somme des prix A1.1.1 à A5.3.5)</t>
  </si>
  <si>
    <t xml:space="preserve"> Montant à renseigner dans case = - (prix C.1.1) x (STA+STB) x 6%</t>
  </si>
  <si>
    <t>Le montant total du DQE résulte de la somme des montants des parties 1 à 4 calculés dans les onglets du présent fichier.</t>
  </si>
  <si>
    <t>ST1 : PARTIE 1 - Exploitation du service d'eau potable</t>
  </si>
  <si>
    <t>TOTAL DQE sur la durée du contrat 
(ST1 + ST2 + ST3 + ST4)</t>
  </si>
  <si>
    <t>Par déplacement</t>
  </si>
  <si>
    <t>Par contrôle</t>
  </si>
  <si>
    <t>Par bien immobilier</t>
  </si>
  <si>
    <t>Par abonné au 31/12 de l'exercice concerné et par an</t>
  </si>
  <si>
    <t>Détail quantitatif estimatif relatif à l'exploitation du service d'eau potable (Partie 1)</t>
  </si>
  <si>
    <t xml:space="preserve">Prix unitaire
en € HT </t>
  </si>
  <si>
    <t>Montant total sur la durée du contrat
en € HT</t>
  </si>
  <si>
    <t>UNITÉ</t>
  </si>
  <si>
    <t>Total en € HT</t>
  </si>
  <si>
    <t>AVERTISSEMENT
Les prix de travaux comprennent l'organisation du chantier, la gestion de la procédure administrative préalable à la réalisation des travaux (DT/DICT, permission/autorisation de voirie, permis de stationnement, arrêté de circulation, obtention des arrêtés d'autorisation de travaux), les travaux de balisage et signalisation de chantier conformément à la règlementation, le nettoyage du chantier et les récolements en classe A.
Ces prix comprennent également toutes sujétions liées à la présence d'amiante</t>
  </si>
  <si>
    <t>Branchement standard en polyéthylène haute densité série 16 bars jusqu'à une longueur de 6 ml pour tout diamètre de compteur y compris :
- la prise d'eau sur la conduite de distribution publique (fourniture, pose et percement de la conduite à l'aide d'un collier de prise en charge), le robinet de prise en charge et sa bouche à clé complète en fonte, les joints et raccords nécessaires, 
- la canalisation de branchement (fourniture, pose et sujétions de raccordement), la pose en tranchée ouverte et en fourreau (PE annelé)
- la mise en service du branchement, y compris les frais nécessaires aux vérifications et épreuves, les essais de pression, le nettoyage et la désinfection.
- toutes sujétions supplémentaires non prévues par les prix du bordereau
non compris :
- le bloc de comptage (y compris regard incongelable, raccords, joints, rail/support de comptage, robinet inviolable d'arrêt, clapet anti-retour, purgeur si nécessaire)
- le compteur,
- les terrassements, l'évacuation des déblais, réfections de voirie éventuelles, la fourniture et la mise en œuvre des matériaux de lits de pose, enrobage et remblayage, le grillage avertisseur
pour les canalisations des diamètres suivants :</t>
  </si>
  <si>
    <t>Les prestations de terrassement comprennent :
- le repérage des ouvrages enterrés, 
- tous travaux de sondage, 
- la mise en dépôt éventuelle des matériaux à réutiliser, 
- les sujétions dues à la présence de racines, y compris le débroussaillage et le dessouchage d'arbres
- le dégagement des conduites à raccorder
- le dressement des parois et réglage du fond de forme, et leur entretien avant la pose des canalisations
- les contrôles de compactage et autres essais nécessaires
- tout dispositif nécessaire à la sécurité des piétons et véhicules et à l'accès des riverains
- toute sujétion supplémentaire non prévue par les prix du bordereau
En cas de tranchée commune avec un autre service (ex : assainissement collectif, gaz, électricité, télécommunications), l'exploitant facture au demandeur la quote-part du coût de terrassement liée à la mise en place du branchement eau potable</t>
  </si>
  <si>
    <t>Évacuation des terres et matériaux excédentaires ou impropres au remblai en décharge</t>
  </si>
  <si>
    <t xml:space="preserve">Plus-value pour terrain rocheux nécessitant l'emploi d'un BRH </t>
  </si>
  <si>
    <t>Plus-value pour terrain rocheux nécessitant l'emploi d'un compresseur</t>
  </si>
  <si>
    <t>Épuisement par pompage en fond de fouille</t>
  </si>
  <si>
    <t>Fonçage horizontal en sous-œuvre pour passage de canalisation Diamètre ≤ 60 mm</t>
  </si>
  <si>
    <t>Fonçage horizontal en sous-œuvre pour passage de canalisation Diamètre &gt; 60 mm</t>
  </si>
  <si>
    <t>Fourniture et mise en œuvre du lit de pose (0,10 m) et enrobage (assise, remblai latéral et remblai de 0,20 m au-dessus de la génératrice supérieure) en sable 0/6 y compris chargement, mise en fouille et réglage</t>
  </si>
  <si>
    <t>Fourniture et mise en œuvre des matériaux de remblai de la tranchée, d'une couche conforme à l'usage de la voie (ex : voie piétonne, voie carrossable, voie accessible aux camions), y compris chargement, mise en fouille, réglage, compactage et entretien</t>
  </si>
  <si>
    <t xml:space="preserve">Les réfections et traitements de surface sont réalisés conformes à l'existant et comprennent :
- le décaissement, rabotage éventuel du revêtement et l'évacuation de la grave concassée 
- la reprise des découpes de rive 
- le reprofilage 
- le nettoyage des surfaces 
- la mise à niveau de tous les ouvrages 
- la dépose et évacuation des bouches à clef non en service 
- le réglage éventuel des ouvrages sous chaussée 
- la fourniture, le transport et la mise en place du revêtement 
- le raccordement du nouveau revêtement par accrochage à l'émulsion au niveau de la découpe, et d'une bande d'émulsion bitumée sablée à la claie 
- le compactage et cylindrage soigné 
- le rétablissement de la signalisation horizontale, verticale et du mobilier urbain 
- le nettoyage après travaux des bordures et ouvrages sous chaussée (regards de visite, bouches à clef) - toutes fournitures et sujétions </t>
  </si>
  <si>
    <r>
      <t xml:space="preserve">SOUS-TOTAL INTERMÉDIAIRE - PARTIE 3, </t>
    </r>
    <r>
      <rPr>
        <b/>
        <i/>
        <u/>
        <sz val="12"/>
        <rFont val="Arial"/>
        <family val="2"/>
      </rPr>
      <t>pour 100 branchements = StA + St B + St C</t>
    </r>
  </si>
  <si>
    <t>Part fixe annuelle (F) :</t>
  </si>
  <si>
    <t>Frais d'accès au service</t>
  </si>
  <si>
    <t>Contrôle des travaux de branchements réalisés par un tiers</t>
  </si>
  <si>
    <t>A4 – Pose et fourniture de compteurs y comprirent les plombages nécessaires - sur branchement neuf (plus-value aux prix A1) ou en cas de détérioration du fait de l'usager</t>
  </si>
  <si>
    <r>
      <t xml:space="preserve">SOUS-TOTAL INTERMÉDIAIRE DES PRIX B5, </t>
    </r>
    <r>
      <rPr>
        <b/>
        <i/>
        <u/>
        <sz val="12"/>
        <rFont val="Arial"/>
        <family val="2"/>
      </rPr>
      <t xml:space="preserve">pour 100 raccordements </t>
    </r>
    <r>
      <rPr>
        <b/>
        <i/>
        <sz val="12"/>
        <rFont val="Arial"/>
        <family val="2"/>
      </rPr>
      <t>(somme des prix B5.1.1 à B5.2.6)</t>
    </r>
  </si>
  <si>
    <t>par abonné et par an</t>
  </si>
  <si>
    <r>
      <t xml:space="preserve">SOUT-TOTAL 4 - PARTIE 4 (ST4) </t>
    </r>
    <r>
      <rPr>
        <b/>
        <u/>
        <sz val="12"/>
        <rFont val="Arial"/>
        <family val="2"/>
      </rPr>
      <t>pour 1 raccordement</t>
    </r>
    <r>
      <rPr>
        <b/>
        <sz val="12"/>
        <rFont val="Arial"/>
        <family val="2"/>
      </rPr>
      <t xml:space="preserve"> :  ST4 = sous-total intermédiaire * 1 / 100</t>
    </r>
  </si>
  <si>
    <t>Frais de déplacement pour la relève manuelle de compteur :
-	en cas d’absence de l’abonné à un rendez-vous pris avec son accord pour la relève de son compteur (après deux relèves sans accès direct du Délégataire au compteur) 
-	en cas de refus de mise en œuvre du dispositif de radio-relève</t>
  </si>
  <si>
    <t>Prestations de facturation et de recouvrement de la redevance d’assainissement</t>
  </si>
  <si>
    <t>Tarif unitaire de la part proportionnelle au volume consommé (R) :</t>
  </si>
  <si>
    <r>
      <t xml:space="preserve">SOUS-TOTAL ST3 - PARTIE 3, </t>
    </r>
    <r>
      <rPr>
        <b/>
        <u/>
        <sz val="12"/>
        <rFont val="Arial"/>
        <family val="2"/>
      </rPr>
      <t>pour 20 branchements sur la durée du contrat</t>
    </r>
    <r>
      <rPr>
        <b/>
        <sz val="12"/>
        <rFont val="Arial"/>
        <family val="2"/>
      </rPr>
      <t xml:space="preserve"> (= sous-total intermédiaire x 20 / 100)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</si>
</sst>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quot;_-;\-* #,##0.00\ &quot;€&quot;_-;_-* &quot;-&quot;??\ &quot;€&quot;_-;_-@_-"/>
    <numFmt numFmtId="164" formatCode="_-* #,##0.00\ _€_-;\-* #,##0.00\ _€_-;_-* &quot;-&quot;??\ _€_-;_-@_-"/>
    <numFmt numFmtId="165" formatCode="0.0"/>
    <numFmt numFmtId="166" formatCode="#,##0.00000"/>
    <numFmt numFmtId="167" formatCode="#,##0\ &quot;€&quot;"/>
    <numFmt numFmtId="168" formatCode="_-* #,##0\ _€_-;\-* #,##0\ _€_-;_-* &quot;-&quot;??\ _€_-;_-@_-"/>
    <numFmt numFmtId="169" formatCode="#,##0.00\ &quot;€&quot;"/>
  </numFmts>
  <fonts count="33" x14ac:knownFonts="1">
    <font>
      <sz val="11"/>
      <color theme="1"/>
      <name val="Sylfaen"/>
      <family val="2"/>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sz val="10"/>
      <name val="Arial"/>
      <family val="2"/>
    </font>
    <font>
      <sz val="10"/>
      <color theme="1"/>
      <name val="Arial"/>
      <family val="2"/>
    </font>
    <font>
      <sz val="11"/>
      <color theme="1"/>
      <name val="Sylfaen"/>
      <family val="2"/>
    </font>
    <font>
      <b/>
      <sz val="12"/>
      <name val="Arial"/>
      <family val="2"/>
    </font>
    <font>
      <sz val="10"/>
      <color rgb="FFFF0000"/>
      <name val="Arial"/>
      <family val="2"/>
    </font>
    <font>
      <sz val="11"/>
      <color theme="1"/>
      <name val="Arial"/>
      <family val="2"/>
    </font>
    <font>
      <b/>
      <sz val="16"/>
      <color theme="1"/>
      <name val="Arial"/>
      <family val="2"/>
    </font>
    <font>
      <b/>
      <sz val="14"/>
      <color theme="1"/>
      <name val="Arial"/>
      <family val="2"/>
    </font>
    <font>
      <b/>
      <sz val="16"/>
      <name val="Arial"/>
      <family val="2"/>
    </font>
    <font>
      <b/>
      <sz val="11"/>
      <name val="Arial"/>
      <family val="2"/>
    </font>
    <font>
      <b/>
      <i/>
      <sz val="12"/>
      <name val="Arial"/>
      <family val="2"/>
    </font>
    <font>
      <b/>
      <sz val="12"/>
      <color theme="1"/>
      <name val="Arial"/>
      <family val="2"/>
    </font>
    <font>
      <b/>
      <sz val="11"/>
      <color rgb="FF92D050"/>
      <name val="Arial"/>
      <family val="2"/>
    </font>
    <font>
      <b/>
      <i/>
      <u/>
      <sz val="12"/>
      <name val="Arial"/>
      <family val="2"/>
    </font>
    <font>
      <b/>
      <sz val="16"/>
      <color theme="0"/>
      <name val="Arial"/>
      <family val="2"/>
    </font>
    <font>
      <b/>
      <sz val="11"/>
      <color theme="1"/>
      <name val="Arial"/>
      <family val="2"/>
    </font>
    <font>
      <u/>
      <sz val="10"/>
      <name val="Arial"/>
      <family val="2"/>
    </font>
    <font>
      <sz val="11"/>
      <name val="Arial"/>
      <family val="2"/>
    </font>
    <font>
      <vertAlign val="superscript"/>
      <sz val="10"/>
      <name val="Arial"/>
      <family val="2"/>
    </font>
    <font>
      <sz val="8"/>
      <name val="Sylfaen"/>
      <family val="2"/>
    </font>
    <font>
      <vertAlign val="superscript"/>
      <sz val="10"/>
      <color theme="1"/>
      <name val="Arial"/>
      <family val="2"/>
    </font>
    <font>
      <b/>
      <sz val="10"/>
      <color rgb="FFFF0000"/>
      <name val="Arial"/>
      <family val="2"/>
    </font>
    <font>
      <i/>
      <sz val="10"/>
      <color rgb="FFFF0000"/>
      <name val="Arial"/>
      <family val="2"/>
    </font>
    <font>
      <sz val="10"/>
      <color indexed="8"/>
      <name val="Arial"/>
      <family val="2"/>
    </font>
    <font>
      <i/>
      <sz val="10"/>
      <name val="Arial"/>
      <family val="2"/>
    </font>
    <font>
      <sz val="12"/>
      <name val="Arial"/>
      <family val="2"/>
    </font>
    <font>
      <b/>
      <u/>
      <sz val="12"/>
      <name val="Arial"/>
      <family val="2"/>
    </font>
    <font>
      <b/>
      <i/>
      <sz val="12"/>
      <name val="Arial"/>
      <family val="2"/>
    </font>
  </fonts>
  <fills count="10">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5"/>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0"/>
        <bgColor indexed="64"/>
      </patternFill>
    </fill>
    <fill>
      <patternFill patternType="solid">
        <fgColor theme="9" tint="0.59999389629810485"/>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hair">
        <color indexed="8"/>
      </left>
      <right style="hair">
        <color indexed="8"/>
      </right>
      <top style="hair">
        <color indexed="8"/>
      </top>
      <bottom style="hair">
        <color indexed="8"/>
      </bottom>
      <diagonal/>
    </border>
    <border>
      <left style="thin">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s>
  <cellStyleXfs count="12">
    <xf numFmtId="0" fontId="0" fillId="0" borderId="0"/>
    <xf numFmtId="0" fontId="5" fillId="0" borderId="0"/>
    <xf numFmtId="0" fontId="3" fillId="0" borderId="0"/>
    <xf numFmtId="9" fontId="3" fillId="0" borderId="0" applyFont="0" applyFill="0" applyBorder="0" applyAlignment="0" applyProtection="0"/>
    <xf numFmtId="44" fontId="7" fillId="0" borderId="0" applyFont="0" applyFill="0" applyBorder="0" applyAlignment="0" applyProtection="0"/>
    <xf numFmtId="9" fontId="7" fillId="0" borderId="0" applyFont="0" applyFill="0" applyBorder="0" applyAlignment="0" applyProtection="0"/>
    <xf numFmtId="9" fontId="2" fillId="0" borderId="0" applyFont="0" applyFill="0" applyBorder="0" applyAlignment="0" applyProtection="0"/>
    <xf numFmtId="0" fontId="2" fillId="0" borderId="0"/>
    <xf numFmtId="164" fontId="7" fillId="0" borderId="0" applyFont="0" applyFill="0" applyBorder="0" applyAlignment="0" applyProtection="0"/>
    <xf numFmtId="164" fontId="7" fillId="0" borderId="0" applyFont="0" applyFill="0" applyBorder="0" applyAlignment="0" applyProtection="0"/>
    <xf numFmtId="9" fontId="1" fillId="0" borderId="0" applyFont="0" applyFill="0" applyBorder="0" applyAlignment="0" applyProtection="0"/>
    <xf numFmtId="0" fontId="5" fillId="0" borderId="0"/>
  </cellStyleXfs>
  <cellXfs count="197">
    <xf numFmtId="0" fontId="0" fillId="0" borderId="0" xfId="0"/>
    <xf numFmtId="3" fontId="5" fillId="0" borderId="1" xfId="0" applyNumberFormat="1" applyFont="1" applyBorder="1" applyAlignment="1">
      <alignment vertical="center" wrapText="1"/>
    </xf>
    <xf numFmtId="3" fontId="6" fillId="0" borderId="1" xfId="0" applyNumberFormat="1" applyFont="1" applyBorder="1" applyAlignment="1">
      <alignment horizontal="center" vertical="center"/>
    </xf>
    <xf numFmtId="49" fontId="4" fillId="3" borderId="1" xfId="0" applyNumberFormat="1" applyFont="1" applyFill="1" applyBorder="1" applyAlignment="1">
      <alignment horizontal="center" vertical="center"/>
    </xf>
    <xf numFmtId="3" fontId="4" fillId="3" borderId="1" xfId="0" applyNumberFormat="1" applyFont="1" applyFill="1" applyBorder="1" applyAlignment="1">
      <alignment horizontal="center" vertical="center"/>
    </xf>
    <xf numFmtId="3" fontId="4" fillId="3" borderId="1" xfId="0" applyNumberFormat="1" applyFont="1" applyFill="1" applyBorder="1" applyAlignment="1">
      <alignment horizontal="center" vertical="center" wrapText="1"/>
    </xf>
    <xf numFmtId="0" fontId="10" fillId="0" borderId="0" xfId="0" applyFont="1"/>
    <xf numFmtId="3" fontId="10" fillId="2" borderId="0" xfId="0" applyNumberFormat="1" applyFont="1" applyFill="1" applyAlignment="1">
      <alignment vertical="center"/>
    </xf>
    <xf numFmtId="0" fontId="10" fillId="0" borderId="1" xfId="0" applyFont="1" applyBorder="1" applyAlignment="1">
      <alignment horizontal="center" vertical="center"/>
    </xf>
    <xf numFmtId="0" fontId="10" fillId="0" borderId="0" xfId="0" applyFont="1" applyAlignment="1">
      <alignment vertical="center"/>
    </xf>
    <xf numFmtId="0" fontId="10" fillId="0" borderId="0" xfId="0" applyFont="1" applyAlignment="1">
      <alignment horizontal="center" vertical="center"/>
    </xf>
    <xf numFmtId="0" fontId="5" fillId="0" borderId="0" xfId="1" applyAlignment="1">
      <alignment vertical="center"/>
    </xf>
    <xf numFmtId="0" fontId="14" fillId="0" borderId="1" xfId="1" applyFont="1" applyBorder="1" applyAlignment="1">
      <alignment vertical="center" wrapText="1"/>
    </xf>
    <xf numFmtId="0" fontId="14" fillId="0" borderId="1" xfId="1" applyFont="1" applyBorder="1" applyAlignment="1">
      <alignment horizontal="center" vertical="center" wrapText="1"/>
    </xf>
    <xf numFmtId="165" fontId="14" fillId="0" borderId="1" xfId="1" applyNumberFormat="1" applyFont="1" applyBorder="1" applyAlignment="1">
      <alignment vertical="center" wrapText="1"/>
    </xf>
    <xf numFmtId="165" fontId="14" fillId="0" borderId="1" xfId="1" applyNumberFormat="1" applyFont="1" applyBorder="1" applyAlignment="1">
      <alignment horizontal="center" vertical="center" wrapText="1"/>
    </xf>
    <xf numFmtId="0" fontId="10" fillId="0" borderId="0" xfId="0" applyFont="1" applyAlignment="1">
      <alignment vertical="center" wrapText="1"/>
    </xf>
    <xf numFmtId="165" fontId="15" fillId="0" borderId="4" xfId="1" applyNumberFormat="1" applyFont="1" applyBorder="1" applyAlignment="1">
      <alignment horizontal="center" vertical="center"/>
    </xf>
    <xf numFmtId="165" fontId="15" fillId="0" borderId="10" xfId="1" applyNumberFormat="1" applyFont="1" applyBorder="1" applyAlignment="1">
      <alignment horizontal="center" vertical="center"/>
    </xf>
    <xf numFmtId="165" fontId="15" fillId="0" borderId="0" xfId="1" applyNumberFormat="1" applyFont="1" applyAlignment="1">
      <alignment horizontal="center" vertical="center"/>
    </xf>
    <xf numFmtId="3" fontId="10" fillId="0" borderId="0" xfId="0" applyNumberFormat="1" applyFont="1" applyAlignment="1">
      <alignment vertical="center"/>
    </xf>
    <xf numFmtId="4" fontId="4" fillId="0" borderId="0" xfId="0" applyNumberFormat="1" applyFont="1" applyAlignment="1">
      <alignment vertical="center"/>
    </xf>
    <xf numFmtId="3" fontId="4" fillId="0" borderId="0" xfId="0" applyNumberFormat="1" applyFont="1" applyAlignment="1">
      <alignment vertical="center"/>
    </xf>
    <xf numFmtId="166" fontId="4" fillId="0" borderId="0" xfId="0" applyNumberFormat="1" applyFont="1" applyAlignment="1">
      <alignment vertical="center"/>
    </xf>
    <xf numFmtId="3" fontId="14" fillId="0" borderId="1" xfId="1" applyNumberFormat="1" applyFont="1" applyBorder="1" applyAlignment="1">
      <alignment vertical="center" wrapText="1"/>
    </xf>
    <xf numFmtId="3" fontId="14" fillId="0" borderId="1" xfId="1" applyNumberFormat="1" applyFont="1" applyBorder="1" applyAlignment="1">
      <alignment horizontal="center" vertical="center" wrapText="1"/>
    </xf>
    <xf numFmtId="0" fontId="12" fillId="0" borderId="0" xfId="0" applyFont="1" applyAlignment="1">
      <alignment horizontal="center" vertical="center" wrapText="1"/>
    </xf>
    <xf numFmtId="0" fontId="12" fillId="4" borderId="1" xfId="0" applyFont="1" applyFill="1" applyBorder="1" applyAlignment="1">
      <alignment horizontal="center" vertical="center" wrapText="1"/>
    </xf>
    <xf numFmtId="0" fontId="9" fillId="0" borderId="1" xfId="1" applyFont="1" applyBorder="1" applyAlignment="1">
      <alignment vertical="center" wrapText="1"/>
    </xf>
    <xf numFmtId="0" fontId="21" fillId="0" borderId="1" xfId="1" applyFont="1" applyBorder="1" applyAlignment="1">
      <alignment vertical="center" wrapText="1"/>
    </xf>
    <xf numFmtId="0" fontId="21" fillId="0" borderId="1" xfId="1" applyFont="1" applyBorder="1" applyAlignment="1">
      <alignment vertical="center"/>
    </xf>
    <xf numFmtId="165" fontId="9" fillId="0" borderId="1" xfId="1" applyNumberFormat="1" applyFont="1" applyBorder="1" applyAlignment="1">
      <alignment horizontal="center" vertical="center" wrapText="1"/>
    </xf>
    <xf numFmtId="0" fontId="21" fillId="0" borderId="1" xfId="1" applyFont="1" applyBorder="1" applyAlignment="1">
      <alignment horizontal="left" vertical="center"/>
    </xf>
    <xf numFmtId="0" fontId="21" fillId="0" borderId="1" xfId="1" applyFont="1" applyBorder="1" applyAlignment="1">
      <alignment horizontal="left" vertical="center" wrapText="1"/>
    </xf>
    <xf numFmtId="165" fontId="5" fillId="0" borderId="1" xfId="2" applyNumberFormat="1" applyFont="1" applyBorder="1" applyAlignment="1">
      <alignment horizontal="center" vertical="center"/>
    </xf>
    <xf numFmtId="0" fontId="21" fillId="0" borderId="1" xfId="2" applyFont="1" applyBorder="1" applyAlignment="1">
      <alignment horizontal="left" vertical="center"/>
    </xf>
    <xf numFmtId="165" fontId="5" fillId="0" borderId="1" xfId="2" applyNumberFormat="1" applyFont="1" applyBorder="1" applyAlignment="1">
      <alignment horizontal="center" vertical="center" wrapText="1"/>
    </xf>
    <xf numFmtId="0" fontId="5" fillId="0" borderId="1" xfId="2" applyFont="1" applyBorder="1" applyAlignment="1">
      <alignment vertical="center"/>
    </xf>
    <xf numFmtId="0" fontId="22" fillId="0" borderId="1" xfId="1" applyFont="1" applyBorder="1" applyAlignment="1">
      <alignment vertical="center" wrapText="1"/>
    </xf>
    <xf numFmtId="0" fontId="5" fillId="0" borderId="1" xfId="2" applyFont="1" applyBorder="1" applyAlignment="1">
      <alignment horizontal="left" vertical="center"/>
    </xf>
    <xf numFmtId="0" fontId="5" fillId="0" borderId="1" xfId="2" applyFont="1" applyBorder="1" applyAlignment="1">
      <alignment horizontal="left" vertical="center" wrapText="1"/>
    </xf>
    <xf numFmtId="0" fontId="5" fillId="0" borderId="8" xfId="2" applyFont="1" applyBorder="1" applyAlignment="1">
      <alignment horizontal="left" vertical="center" wrapText="1"/>
    </xf>
    <xf numFmtId="165" fontId="10" fillId="0" borderId="1" xfId="2" applyNumberFormat="1" applyFont="1" applyBorder="1" applyAlignment="1">
      <alignment horizontal="center" vertical="center"/>
    </xf>
    <xf numFmtId="0" fontId="6" fillId="0" borderId="0" xfId="0" applyFont="1"/>
    <xf numFmtId="165" fontId="4" fillId="0" borderId="1" xfId="1" applyNumberFormat="1" applyFont="1" applyBorder="1" applyAlignment="1">
      <alignment horizontal="center" vertical="center" wrapText="1"/>
    </xf>
    <xf numFmtId="0" fontId="4" fillId="0" borderId="1" xfId="1" applyFont="1" applyBorder="1" applyAlignment="1">
      <alignment vertical="center" wrapText="1"/>
    </xf>
    <xf numFmtId="0" fontId="5" fillId="0" borderId="1" xfId="0" applyFont="1" applyBorder="1" applyAlignment="1">
      <alignment horizontal="center" vertical="center" wrapText="1"/>
    </xf>
    <xf numFmtId="0" fontId="9" fillId="8" borderId="1" xfId="1" applyFont="1" applyFill="1" applyBorder="1" applyAlignment="1">
      <alignment vertical="center" wrapText="1"/>
    </xf>
    <xf numFmtId="4" fontId="26" fillId="0" borderId="0" xfId="0" applyNumberFormat="1" applyFont="1" applyAlignment="1">
      <alignment vertical="center"/>
    </xf>
    <xf numFmtId="169" fontId="14" fillId="0" borderId="1" xfId="1" applyNumberFormat="1" applyFont="1" applyBorder="1" applyAlignment="1">
      <alignment horizontal="center" vertical="center" wrapText="1"/>
    </xf>
    <xf numFmtId="169" fontId="16" fillId="0" borderId="1" xfId="4" applyNumberFormat="1" applyFont="1" applyFill="1" applyBorder="1" applyAlignment="1">
      <alignment vertical="center"/>
    </xf>
    <xf numFmtId="169" fontId="16" fillId="0" borderId="0" xfId="4" applyNumberFormat="1" applyFont="1" applyFill="1" applyBorder="1" applyAlignment="1">
      <alignment vertical="center"/>
    </xf>
    <xf numFmtId="169" fontId="15" fillId="0" borderId="9" xfId="1" applyNumberFormat="1" applyFont="1" applyBorder="1" applyAlignment="1">
      <alignment vertical="center" wrapText="1"/>
    </xf>
    <xf numFmtId="165" fontId="5" fillId="0" borderId="1" xfId="1" applyNumberFormat="1" applyBorder="1" applyAlignment="1">
      <alignment horizontal="center" vertical="center"/>
    </xf>
    <xf numFmtId="0" fontId="5" fillId="0" borderId="1" xfId="1" applyBorder="1" applyAlignment="1">
      <alignment vertical="center" wrapText="1"/>
    </xf>
    <xf numFmtId="165" fontId="5" fillId="0" borderId="1" xfId="1" applyNumberFormat="1" applyBorder="1" applyAlignment="1">
      <alignment horizontal="center" vertical="center" wrapText="1"/>
    </xf>
    <xf numFmtId="3" fontId="5" fillId="0" borderId="1" xfId="1" applyNumberFormat="1" applyBorder="1" applyAlignment="1" applyProtection="1">
      <alignment horizontal="center" vertical="center"/>
      <protection locked="0"/>
    </xf>
    <xf numFmtId="169" fontId="5" fillId="0" borderId="1" xfId="1" applyNumberFormat="1" applyBorder="1" applyAlignment="1">
      <alignment horizontal="center" vertical="center"/>
    </xf>
    <xf numFmtId="0" fontId="5" fillId="0" borderId="1" xfId="1" applyBorder="1" applyAlignment="1">
      <alignment horizontal="left" vertical="center"/>
    </xf>
    <xf numFmtId="0" fontId="5" fillId="0" borderId="0" xfId="1" applyAlignment="1">
      <alignment horizontal="center" vertical="center"/>
    </xf>
    <xf numFmtId="165" fontId="5" fillId="0" borderId="1" xfId="1" applyNumberFormat="1" applyBorder="1" applyAlignment="1" applyProtection="1">
      <alignment horizontal="center" vertical="center"/>
      <protection locked="0"/>
    </xf>
    <xf numFmtId="1" fontId="5" fillId="0" borderId="4" xfId="1" applyNumberFormat="1" applyBorder="1" applyAlignment="1">
      <alignment horizontal="center" vertical="center"/>
    </xf>
    <xf numFmtId="0" fontId="5" fillId="0" borderId="1" xfId="1" applyBorder="1" applyAlignment="1">
      <alignment vertical="center"/>
    </xf>
    <xf numFmtId="0" fontId="5" fillId="0" borderId="4" xfId="1" applyBorder="1" applyAlignment="1">
      <alignment horizontal="center" vertical="center"/>
    </xf>
    <xf numFmtId="165" fontId="14" fillId="0" borderId="1" xfId="1" applyNumberFormat="1"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1" fontId="5" fillId="0" borderId="4" xfId="0" applyNumberFormat="1" applyFont="1" applyBorder="1" applyAlignment="1">
      <alignment horizontal="center" vertical="center" wrapText="1"/>
    </xf>
    <xf numFmtId="0" fontId="5" fillId="0" borderId="1" xfId="1" applyBorder="1" applyAlignment="1">
      <alignment horizontal="left" vertical="center" wrapText="1"/>
    </xf>
    <xf numFmtId="1" fontId="5" fillId="0" borderId="4" xfId="0" quotePrefix="1" applyNumberFormat="1" applyFont="1" applyBorder="1" applyAlignment="1">
      <alignment horizontal="center" vertical="center" wrapText="1"/>
    </xf>
    <xf numFmtId="1" fontId="5" fillId="0" borderId="4" xfId="0" applyNumberFormat="1" applyFont="1" applyBorder="1" applyAlignment="1">
      <alignment horizontal="center" vertical="center"/>
    </xf>
    <xf numFmtId="165" fontId="10" fillId="0" borderId="1" xfId="0" applyNumberFormat="1" applyFont="1" applyBorder="1" applyAlignment="1" applyProtection="1">
      <alignment horizontal="center" vertical="center"/>
      <protection locked="0"/>
    </xf>
    <xf numFmtId="1" fontId="10" fillId="0" borderId="4" xfId="0" applyNumberFormat="1" applyFont="1" applyBorder="1" applyAlignment="1">
      <alignment horizontal="center" vertical="center"/>
    </xf>
    <xf numFmtId="1" fontId="10" fillId="0" borderId="1" xfId="0" applyNumberFormat="1" applyFont="1" applyBorder="1" applyAlignment="1">
      <alignment horizontal="center" vertical="center"/>
    </xf>
    <xf numFmtId="165" fontId="5" fillId="0" borderId="11" xfId="1" applyNumberFormat="1" applyBorder="1" applyAlignment="1">
      <alignment horizontal="center" vertical="center"/>
    </xf>
    <xf numFmtId="0" fontId="5" fillId="0" borderId="11" xfId="1" applyBorder="1" applyAlignment="1">
      <alignment vertical="center" wrapText="1"/>
    </xf>
    <xf numFmtId="165" fontId="5" fillId="0" borderId="11" xfId="1" applyNumberFormat="1" applyBorder="1" applyAlignment="1">
      <alignment horizontal="center" vertical="center" wrapText="1"/>
    </xf>
    <xf numFmtId="165" fontId="14" fillId="0" borderId="11" xfId="1" applyNumberFormat="1" applyFont="1" applyBorder="1" applyAlignment="1">
      <alignment horizontal="center" vertical="center" wrapText="1"/>
    </xf>
    <xf numFmtId="169" fontId="5" fillId="0" borderId="0" xfId="1" applyNumberFormat="1" applyAlignment="1">
      <alignment horizontal="center" vertical="center"/>
    </xf>
    <xf numFmtId="165" fontId="14" fillId="0" borderId="2" xfId="1" applyNumberFormat="1" applyFont="1" applyBorder="1" applyAlignment="1">
      <alignment horizontal="center" vertical="center" wrapText="1"/>
    </xf>
    <xf numFmtId="0" fontId="14" fillId="0" borderId="2" xfId="1" applyFont="1" applyBorder="1" applyAlignment="1">
      <alignment vertical="center" wrapText="1"/>
    </xf>
    <xf numFmtId="0" fontId="5" fillId="0" borderId="1" xfId="1" applyBorder="1" applyAlignment="1">
      <alignment horizontal="center" vertical="center"/>
    </xf>
    <xf numFmtId="1" fontId="5" fillId="0" borderId="1" xfId="1" applyNumberFormat="1" applyBorder="1" applyAlignment="1">
      <alignment horizontal="center" vertical="center"/>
    </xf>
    <xf numFmtId="2" fontId="5" fillId="0" borderId="1" xfId="1" applyNumberFormat="1" applyBorder="1" applyAlignment="1">
      <alignment horizontal="center" vertical="center"/>
    </xf>
    <xf numFmtId="1" fontId="5" fillId="0" borderId="1" xfId="0" applyNumberFormat="1" applyFont="1" applyBorder="1" applyAlignment="1">
      <alignment horizontal="center" vertical="center"/>
    </xf>
    <xf numFmtId="1" fontId="28" fillId="0" borderId="1" xfId="1" applyNumberFormat="1" applyFont="1" applyBorder="1" applyAlignment="1">
      <alignment horizontal="center" vertical="center"/>
    </xf>
    <xf numFmtId="1" fontId="14" fillId="0" borderId="1" xfId="1" applyNumberFormat="1" applyFont="1" applyBorder="1" applyAlignment="1">
      <alignment horizontal="center" vertical="center" wrapText="1"/>
    </xf>
    <xf numFmtId="2" fontId="14" fillId="0" borderId="1" xfId="1" applyNumberFormat="1" applyFont="1" applyBorder="1" applyAlignment="1">
      <alignment horizontal="center" vertical="center" wrapText="1"/>
    </xf>
    <xf numFmtId="2" fontId="10" fillId="0" borderId="1" xfId="0" applyNumberFormat="1" applyFont="1" applyBorder="1" applyAlignment="1">
      <alignment horizontal="center" vertical="center"/>
    </xf>
    <xf numFmtId="1" fontId="5" fillId="0" borderId="0" xfId="1" applyNumberFormat="1" applyAlignment="1">
      <alignment horizontal="center" vertical="center"/>
    </xf>
    <xf numFmtId="0" fontId="5" fillId="0" borderId="1" xfId="1" applyBorder="1" applyAlignment="1">
      <alignment horizontal="center" vertical="center" wrapText="1"/>
    </xf>
    <xf numFmtId="169" fontId="29" fillId="0" borderId="1" xfId="1" applyNumberFormat="1" applyFont="1" applyBorder="1" applyAlignment="1">
      <alignment horizontal="center" vertical="center" wrapText="1"/>
    </xf>
    <xf numFmtId="9" fontId="5" fillId="0" borderId="1" xfId="5" applyFont="1" applyFill="1" applyBorder="1" applyAlignment="1">
      <alignment vertical="center" wrapText="1"/>
    </xf>
    <xf numFmtId="169" fontId="5" fillId="0" borderId="1" xfId="1" applyNumberFormat="1" applyBorder="1" applyAlignment="1">
      <alignment vertical="center"/>
    </xf>
    <xf numFmtId="0" fontId="5" fillId="0" borderId="0" xfId="1" applyAlignment="1">
      <alignment horizontal="center" vertical="center" wrapText="1"/>
    </xf>
    <xf numFmtId="3" fontId="5" fillId="0" borderId="0" xfId="1" applyNumberFormat="1" applyAlignment="1">
      <alignment horizontal="center" vertical="center"/>
    </xf>
    <xf numFmtId="0" fontId="10" fillId="0" borderId="0" xfId="0" applyFont="1" applyAlignment="1">
      <alignment horizontal="left" vertical="center"/>
    </xf>
    <xf numFmtId="0" fontId="5" fillId="0" borderId="12" xfId="1" applyBorder="1" applyAlignment="1">
      <alignment horizontal="center" vertical="center"/>
    </xf>
    <xf numFmtId="0" fontId="5" fillId="0" borderId="23" xfId="1" applyBorder="1" applyAlignment="1">
      <alignment horizontal="center" vertical="center"/>
    </xf>
    <xf numFmtId="0" fontId="5" fillId="8" borderId="1" xfId="1" applyFill="1" applyBorder="1" applyAlignment="1">
      <alignment vertical="center" wrapText="1"/>
    </xf>
    <xf numFmtId="165" fontId="5" fillId="8" borderId="1" xfId="1" applyNumberFormat="1" applyFill="1" applyBorder="1" applyAlignment="1">
      <alignment horizontal="center" vertical="center" wrapText="1"/>
    </xf>
    <xf numFmtId="0" fontId="9" fillId="0" borderId="1" xfId="1" applyFont="1" applyBorder="1" applyAlignment="1">
      <alignment vertical="center"/>
    </xf>
    <xf numFmtId="169" fontId="5" fillId="0" borderId="1" xfId="1" applyNumberFormat="1" applyBorder="1" applyAlignment="1" applyProtection="1">
      <alignment horizontal="center" vertical="center"/>
      <protection locked="0"/>
    </xf>
    <xf numFmtId="169" fontId="4" fillId="0" borderId="1" xfId="1" applyNumberFormat="1" applyFont="1" applyBorder="1" applyAlignment="1" applyProtection="1">
      <alignment horizontal="center" vertical="center" wrapText="1"/>
      <protection locked="0"/>
    </xf>
    <xf numFmtId="169" fontId="5" fillId="0" borderId="1" xfId="0" applyNumberFormat="1" applyFont="1" applyBorder="1" applyAlignment="1">
      <alignment horizontal="center" vertical="center" wrapText="1"/>
    </xf>
    <xf numFmtId="169" fontId="10" fillId="0" borderId="1" xfId="0" applyNumberFormat="1" applyFont="1" applyBorder="1" applyAlignment="1" applyProtection="1">
      <alignment vertical="center"/>
      <protection locked="0"/>
    </xf>
    <xf numFmtId="169" fontId="10" fillId="0" borderId="1" xfId="0" applyNumberFormat="1" applyFont="1" applyBorder="1" applyAlignment="1">
      <alignment vertical="center"/>
    </xf>
    <xf numFmtId="169" fontId="12" fillId="4" borderId="9" xfId="0" applyNumberFormat="1" applyFont="1" applyFill="1" applyBorder="1" applyAlignment="1">
      <alignment vertical="center"/>
    </xf>
    <xf numFmtId="169" fontId="16" fillId="4" borderId="1" xfId="0" applyNumberFormat="1" applyFont="1" applyFill="1" applyBorder="1" applyAlignment="1">
      <alignment vertical="center"/>
    </xf>
    <xf numFmtId="169" fontId="8" fillId="4" borderId="1" xfId="1" applyNumberFormat="1" applyFont="1" applyFill="1" applyBorder="1" applyAlignment="1">
      <alignment vertical="center" wrapText="1"/>
    </xf>
    <xf numFmtId="169" fontId="19" fillId="7" borderId="1" xfId="1" applyNumberFormat="1" applyFont="1" applyFill="1" applyBorder="1" applyAlignment="1">
      <alignment horizontal="center" vertical="center"/>
    </xf>
    <xf numFmtId="0" fontId="4" fillId="3" borderId="1" xfId="1" applyFont="1" applyFill="1" applyBorder="1" applyAlignment="1">
      <alignment horizontal="center" vertical="center" wrapText="1"/>
    </xf>
    <xf numFmtId="169" fontId="4" fillId="3" borderId="1" xfId="1" applyNumberFormat="1" applyFont="1" applyFill="1" applyBorder="1" applyAlignment="1">
      <alignment horizontal="center" vertical="center" wrapText="1"/>
    </xf>
    <xf numFmtId="167" fontId="8" fillId="0" borderId="19" xfId="1" applyNumberFormat="1" applyFont="1" applyBorder="1" applyAlignment="1">
      <alignment vertical="center" wrapText="1"/>
    </xf>
    <xf numFmtId="0" fontId="30" fillId="0" borderId="0" xfId="1" applyFont="1" applyAlignment="1">
      <alignment horizontal="center" vertical="center"/>
    </xf>
    <xf numFmtId="0" fontId="30" fillId="0" borderId="0" xfId="1" applyFont="1" applyAlignment="1">
      <alignment vertical="center"/>
    </xf>
    <xf numFmtId="0" fontId="30" fillId="0" borderId="0" xfId="1" applyFont="1" applyAlignment="1">
      <alignment horizontal="center" vertical="center" wrapText="1"/>
    </xf>
    <xf numFmtId="3" fontId="30" fillId="0" borderId="0" xfId="1" applyNumberFormat="1" applyFont="1" applyAlignment="1">
      <alignment horizontal="center" vertical="center"/>
    </xf>
    <xf numFmtId="169" fontId="8" fillId="0" borderId="9" xfId="1" applyNumberFormat="1" applyFont="1" applyBorder="1" applyAlignment="1">
      <alignment vertical="center" wrapText="1"/>
    </xf>
    <xf numFmtId="0" fontId="4" fillId="0" borderId="0" xfId="0" applyFont="1" applyAlignment="1">
      <alignment horizontal="center" vertical="center" wrapText="1"/>
    </xf>
    <xf numFmtId="3" fontId="6" fillId="0" borderId="1" xfId="0" applyNumberFormat="1" applyFont="1" applyBorder="1" applyAlignment="1">
      <alignment horizontal="center" vertical="center" wrapText="1"/>
    </xf>
    <xf numFmtId="169" fontId="10" fillId="9" borderId="1" xfId="0" applyNumberFormat="1" applyFont="1" applyFill="1" applyBorder="1" applyAlignment="1" applyProtection="1">
      <alignment vertical="center"/>
      <protection locked="0"/>
    </xf>
    <xf numFmtId="169" fontId="10" fillId="9" borderId="1" xfId="4" applyNumberFormat="1" applyFont="1" applyFill="1" applyBorder="1" applyAlignment="1" applyProtection="1">
      <alignment vertical="center"/>
      <protection locked="0"/>
    </xf>
    <xf numFmtId="165" fontId="27" fillId="9" borderId="1" xfId="1" applyNumberFormat="1" applyFont="1" applyFill="1" applyBorder="1" applyAlignment="1" applyProtection="1">
      <alignment horizontal="left" vertical="center"/>
      <protection locked="0"/>
    </xf>
    <xf numFmtId="165" fontId="5" fillId="9" borderId="1" xfId="1" applyNumberFormat="1" applyFill="1" applyBorder="1" applyAlignment="1" applyProtection="1">
      <alignment horizontal="center" vertical="center"/>
      <protection locked="0"/>
    </xf>
    <xf numFmtId="0" fontId="5" fillId="9" borderId="1" xfId="0" applyFont="1" applyFill="1" applyBorder="1" applyAlignment="1" applyProtection="1">
      <alignment horizontal="center" vertical="center" wrapText="1"/>
      <protection locked="0"/>
    </xf>
    <xf numFmtId="165" fontId="14" fillId="9" borderId="1" xfId="1" applyNumberFormat="1" applyFont="1" applyFill="1" applyBorder="1" applyAlignment="1" applyProtection="1">
      <alignment horizontal="center" vertical="center" wrapText="1"/>
      <protection locked="0"/>
    </xf>
    <xf numFmtId="165" fontId="5" fillId="9" borderId="1" xfId="0" applyNumberFormat="1" applyFont="1" applyFill="1" applyBorder="1" applyAlignment="1" applyProtection="1">
      <alignment horizontal="center" vertical="center"/>
      <protection locked="0"/>
    </xf>
    <xf numFmtId="165" fontId="10" fillId="9" borderId="1" xfId="0" applyNumberFormat="1" applyFont="1" applyFill="1" applyBorder="1" applyAlignment="1" applyProtection="1">
      <alignment horizontal="center" vertical="center"/>
      <protection locked="0"/>
    </xf>
    <xf numFmtId="165" fontId="28" fillId="9" borderId="1" xfId="1" applyNumberFormat="1" applyFont="1" applyFill="1" applyBorder="1" applyAlignment="1" applyProtection="1">
      <alignment horizontal="center" vertical="center"/>
      <protection locked="0"/>
    </xf>
    <xf numFmtId="3" fontId="5" fillId="9" borderId="0" xfId="1" applyNumberFormat="1" applyFill="1" applyAlignment="1" applyProtection="1">
      <alignment horizontal="center" vertical="center"/>
      <protection locked="0"/>
    </xf>
    <xf numFmtId="9" fontId="5" fillId="9" borderId="1" xfId="1" applyNumberFormat="1" applyFill="1" applyBorder="1" applyAlignment="1">
      <alignment vertical="center"/>
    </xf>
    <xf numFmtId="0" fontId="5" fillId="9" borderId="1" xfId="1" applyFill="1" applyBorder="1" applyAlignment="1">
      <alignment vertical="center"/>
    </xf>
    <xf numFmtId="0" fontId="4" fillId="0" borderId="0" xfId="1" applyFont="1" applyAlignment="1">
      <alignment vertical="center"/>
    </xf>
    <xf numFmtId="0" fontId="20" fillId="0" borderId="0" xfId="0" applyFont="1" applyAlignment="1">
      <alignment vertical="center"/>
    </xf>
    <xf numFmtId="0" fontId="20" fillId="0" borderId="1" xfId="0" applyFont="1" applyBorder="1" applyAlignment="1" applyProtection="1">
      <alignment horizontal="center" vertical="center"/>
      <protection locked="0"/>
    </xf>
    <xf numFmtId="3" fontId="4" fillId="0" borderId="1" xfId="0" applyNumberFormat="1" applyFont="1" applyBorder="1" applyAlignment="1" applyProtection="1">
      <alignment vertical="center" wrapText="1"/>
      <protection locked="0"/>
    </xf>
    <xf numFmtId="49" fontId="4" fillId="3" borderId="1" xfId="0" applyNumberFormat="1" applyFont="1" applyFill="1" applyBorder="1" applyAlignment="1" applyProtection="1">
      <alignment horizontal="center" vertical="center"/>
      <protection locked="0"/>
    </xf>
    <xf numFmtId="3" fontId="4" fillId="3" borderId="1" xfId="0" applyNumberFormat="1" applyFont="1" applyFill="1" applyBorder="1" applyAlignment="1" applyProtection="1">
      <alignment horizontal="center" vertical="center"/>
      <protection locked="0"/>
    </xf>
    <xf numFmtId="3" fontId="4" fillId="3" borderId="1" xfId="0" applyNumberFormat="1" applyFont="1" applyFill="1" applyBorder="1" applyAlignment="1" applyProtection="1">
      <alignment horizontal="center" vertical="center" wrapText="1"/>
      <protection locked="0"/>
    </xf>
    <xf numFmtId="0" fontId="6" fillId="0" borderId="1" xfId="0" applyFont="1" applyBorder="1" applyAlignment="1" applyProtection="1">
      <alignment horizontal="center" vertical="center" wrapText="1"/>
      <protection locked="0"/>
    </xf>
    <xf numFmtId="168" fontId="6" fillId="0" borderId="1" xfId="8" applyNumberFormat="1" applyFont="1" applyFill="1" applyBorder="1" applyAlignment="1" applyProtection="1">
      <alignment horizontal="center" vertical="center" wrapText="1"/>
      <protection locked="0"/>
    </xf>
    <xf numFmtId="169" fontId="10" fillId="0" borderId="1" xfId="4" applyNumberFormat="1" applyFont="1" applyBorder="1" applyAlignment="1" applyProtection="1">
      <alignment vertical="center"/>
      <protection locked="0"/>
    </xf>
    <xf numFmtId="16" fontId="10" fillId="0" borderId="1" xfId="0" applyNumberFormat="1" applyFont="1" applyBorder="1" applyAlignment="1" applyProtection="1">
      <alignment horizontal="center" vertical="center"/>
      <protection locked="0"/>
    </xf>
    <xf numFmtId="3" fontId="5" fillId="0" borderId="1" xfId="0" applyNumberFormat="1" applyFont="1" applyBorder="1" applyAlignment="1" applyProtection="1">
      <alignment vertical="center" wrapText="1"/>
      <protection locked="0"/>
    </xf>
    <xf numFmtId="168" fontId="6" fillId="0" borderId="1" xfId="8" applyNumberFormat="1" applyFont="1" applyFill="1" applyBorder="1" applyAlignment="1" applyProtection="1">
      <alignment horizontal="center" vertical="center"/>
      <protection locked="0"/>
    </xf>
    <xf numFmtId="16" fontId="20" fillId="0" borderId="1" xfId="0" applyNumberFormat="1" applyFont="1" applyBorder="1" applyAlignment="1" applyProtection="1">
      <alignment horizontal="center" vertical="center"/>
      <protection locked="0"/>
    </xf>
    <xf numFmtId="0" fontId="6" fillId="0" borderId="1" xfId="0" applyFont="1" applyBorder="1" applyAlignment="1" applyProtection="1">
      <alignment horizontal="center" vertical="center"/>
      <protection locked="0"/>
    </xf>
    <xf numFmtId="0" fontId="10" fillId="0" borderId="0" xfId="0" applyFont="1" applyAlignment="1" applyProtection="1">
      <alignment horizontal="center" vertical="center"/>
      <protection locked="0"/>
    </xf>
    <xf numFmtId="3" fontId="5" fillId="0" borderId="0" xfId="0" applyNumberFormat="1" applyFont="1" applyAlignment="1" applyProtection="1">
      <alignment vertical="center" wrapText="1"/>
      <protection locked="0"/>
    </xf>
    <xf numFmtId="169" fontId="12" fillId="4" borderId="9" xfId="0" applyNumberFormat="1" applyFont="1" applyFill="1" applyBorder="1" applyAlignment="1" applyProtection="1">
      <alignment vertical="center"/>
      <protection locked="0"/>
    </xf>
    <xf numFmtId="3" fontId="5" fillId="0" borderId="1" xfId="0" applyNumberFormat="1" applyFont="1" applyBorder="1" applyAlignment="1" applyProtection="1">
      <alignment vertical="center"/>
      <protection locked="0"/>
    </xf>
    <xf numFmtId="0" fontId="10" fillId="0" borderId="13" xfId="0" applyFont="1" applyBorder="1" applyAlignment="1">
      <alignment vertical="center" wrapText="1"/>
    </xf>
    <xf numFmtId="167" fontId="10" fillId="0" borderId="0" xfId="0" applyNumberFormat="1" applyFont="1" applyAlignment="1">
      <alignment vertical="center"/>
    </xf>
    <xf numFmtId="3" fontId="5" fillId="0" borderId="1" xfId="0" applyNumberFormat="1" applyFont="1" applyBorder="1" applyAlignment="1">
      <alignment horizontal="center" vertical="center"/>
    </xf>
    <xf numFmtId="3" fontId="26" fillId="0" borderId="0" xfId="0" applyNumberFormat="1" applyFont="1" applyAlignment="1">
      <alignment vertical="center" wrapText="1"/>
    </xf>
    <xf numFmtId="169" fontId="10" fillId="0" borderId="0" xfId="0" applyNumberFormat="1" applyFont="1" applyAlignment="1">
      <alignment vertical="center"/>
    </xf>
    <xf numFmtId="3" fontId="9" fillId="0" borderId="0" xfId="0" applyNumberFormat="1" applyFont="1" applyAlignment="1">
      <alignment vertical="center"/>
    </xf>
    <xf numFmtId="1" fontId="10" fillId="0" borderId="0" xfId="0" applyNumberFormat="1" applyFont="1" applyAlignment="1">
      <alignment vertical="center"/>
    </xf>
    <xf numFmtId="0" fontId="19" fillId="7" borderId="1" xfId="1" applyFont="1" applyFill="1" applyBorder="1" applyAlignment="1">
      <alignment horizontal="center" vertical="center" wrapText="1"/>
    </xf>
    <xf numFmtId="0" fontId="11" fillId="0" borderId="0" xfId="0" applyFont="1" applyAlignment="1">
      <alignment horizontal="center" vertical="center" wrapText="1"/>
    </xf>
    <xf numFmtId="0" fontId="16" fillId="4" borderId="1" xfId="0" applyFont="1" applyFill="1" applyBorder="1" applyAlignment="1">
      <alignment horizontal="left" vertical="center" wrapText="1"/>
    </xf>
    <xf numFmtId="0" fontId="11" fillId="0" borderId="3" xfId="0" applyFont="1" applyBorder="1" applyAlignment="1" applyProtection="1">
      <alignment horizontal="center" vertical="center" wrapText="1"/>
      <protection locked="0"/>
    </xf>
    <xf numFmtId="0" fontId="12" fillId="4" borderId="14" xfId="0" applyFont="1" applyFill="1" applyBorder="1" applyAlignment="1" applyProtection="1">
      <alignment horizontal="center" vertical="center"/>
      <protection locked="0"/>
    </xf>
    <xf numFmtId="0" fontId="12" fillId="4" borderId="15" xfId="0" applyFont="1" applyFill="1" applyBorder="1" applyAlignment="1" applyProtection="1">
      <alignment horizontal="center" vertical="center"/>
      <protection locked="0"/>
    </xf>
    <xf numFmtId="0" fontId="12" fillId="4" borderId="16" xfId="0" applyFont="1" applyFill="1" applyBorder="1" applyAlignment="1" applyProtection="1">
      <alignment horizontal="center" vertical="center"/>
      <protection locked="0"/>
    </xf>
    <xf numFmtId="0" fontId="17" fillId="0" borderId="0" xfId="0" applyFont="1" applyAlignment="1">
      <alignment horizontal="center" vertical="center" wrapText="1"/>
    </xf>
    <xf numFmtId="0" fontId="11" fillId="0" borderId="3" xfId="0" applyFont="1" applyBorder="1" applyAlignment="1">
      <alignment horizontal="center" vertical="center" wrapText="1"/>
    </xf>
    <xf numFmtId="0" fontId="12" fillId="4" borderId="6" xfId="0" applyFont="1" applyFill="1" applyBorder="1" applyAlignment="1">
      <alignment horizontal="center" vertical="center"/>
    </xf>
    <xf numFmtId="0" fontId="12" fillId="4" borderId="7" xfId="0" applyFont="1" applyFill="1" applyBorder="1" applyAlignment="1">
      <alignment horizontal="center" vertical="center"/>
    </xf>
    <xf numFmtId="0" fontId="8" fillId="4" borderId="1" xfId="1" applyFont="1" applyFill="1" applyBorder="1" applyAlignment="1">
      <alignment horizontal="center" vertical="center" wrapText="1"/>
    </xf>
    <xf numFmtId="165" fontId="14" fillId="3" borderId="1" xfId="1" applyNumberFormat="1" applyFont="1" applyFill="1" applyBorder="1" applyAlignment="1">
      <alignment horizontal="center" vertical="center" wrapText="1"/>
    </xf>
    <xf numFmtId="0" fontId="5" fillId="0" borderId="1" xfId="1" applyBorder="1" applyAlignment="1">
      <alignment vertical="center" wrapText="1"/>
    </xf>
    <xf numFmtId="0" fontId="5" fillId="0" borderId="1" xfId="1" applyBorder="1" applyAlignment="1">
      <alignment horizontal="left" vertical="center" wrapText="1"/>
    </xf>
    <xf numFmtId="0" fontId="10" fillId="0" borderId="0" xfId="0" applyFont="1" applyAlignment="1">
      <alignment horizontal="center" vertical="center" wrapText="1"/>
    </xf>
    <xf numFmtId="0" fontId="13" fillId="0" borderId="0" xfId="1" applyFont="1" applyAlignment="1">
      <alignment horizontal="center" vertical="center"/>
    </xf>
    <xf numFmtId="0" fontId="14" fillId="0" borderId="4" xfId="1" applyFont="1" applyBorder="1" applyAlignment="1">
      <alignment horizontal="center" vertical="center" wrapText="1"/>
    </xf>
    <xf numFmtId="0" fontId="14" fillId="0" borderId="5" xfId="1" applyFont="1" applyBorder="1" applyAlignment="1">
      <alignment horizontal="center" vertical="center" wrapText="1"/>
    </xf>
    <xf numFmtId="165" fontId="14" fillId="0" borderId="4" xfId="1" applyNumberFormat="1" applyFont="1" applyBorder="1" applyAlignment="1">
      <alignment horizontal="center" vertical="center" wrapText="1"/>
    </xf>
    <xf numFmtId="165" fontId="14" fillId="0" borderId="5" xfId="1" applyNumberFormat="1" applyFont="1" applyBorder="1" applyAlignment="1">
      <alignment horizontal="center" vertical="center" wrapText="1"/>
    </xf>
    <xf numFmtId="165" fontId="14" fillId="3" borderId="12" xfId="1" applyNumberFormat="1" applyFont="1" applyFill="1" applyBorder="1" applyAlignment="1">
      <alignment horizontal="center" vertical="center" wrapText="1"/>
    </xf>
    <xf numFmtId="165" fontId="14" fillId="3" borderId="0" xfId="1" applyNumberFormat="1" applyFont="1" applyFill="1" applyAlignment="1">
      <alignment horizontal="center" vertical="center" wrapText="1"/>
    </xf>
    <xf numFmtId="165" fontId="15" fillId="5" borderId="4" xfId="1" applyNumberFormat="1" applyFont="1" applyFill="1" applyBorder="1" applyAlignment="1">
      <alignment horizontal="center" vertical="center"/>
    </xf>
    <xf numFmtId="165" fontId="15" fillId="5" borderId="10" xfId="1" applyNumberFormat="1" applyFont="1" applyFill="1" applyBorder="1" applyAlignment="1">
      <alignment horizontal="center" vertical="center"/>
    </xf>
    <xf numFmtId="165" fontId="15" fillId="5" borderId="5" xfId="1" applyNumberFormat="1" applyFont="1" applyFill="1" applyBorder="1" applyAlignment="1">
      <alignment horizontal="center" vertical="center"/>
    </xf>
    <xf numFmtId="165" fontId="32" fillId="5" borderId="4" xfId="1" applyNumberFormat="1" applyFont="1" applyFill="1" applyBorder="1" applyAlignment="1">
      <alignment horizontal="center" vertical="center"/>
    </xf>
    <xf numFmtId="165" fontId="32" fillId="5" borderId="10" xfId="1" applyNumberFormat="1" applyFont="1" applyFill="1" applyBorder="1" applyAlignment="1">
      <alignment horizontal="center" vertical="center"/>
    </xf>
    <xf numFmtId="165" fontId="32" fillId="5" borderId="5" xfId="1" applyNumberFormat="1" applyFont="1" applyFill="1" applyBorder="1" applyAlignment="1">
      <alignment horizontal="center" vertical="center"/>
    </xf>
    <xf numFmtId="0" fontId="15" fillId="6" borderId="14" xfId="1" applyFont="1" applyFill="1" applyBorder="1" applyAlignment="1">
      <alignment horizontal="center" vertical="center"/>
    </xf>
    <xf numFmtId="0" fontId="15" fillId="6" borderId="15" xfId="1" applyFont="1" applyFill="1" applyBorder="1" applyAlignment="1">
      <alignment horizontal="center" vertical="center"/>
    </xf>
    <xf numFmtId="0" fontId="15" fillId="6" borderId="16" xfId="1" applyFont="1" applyFill="1" applyBorder="1" applyAlignment="1">
      <alignment horizontal="center" vertical="center"/>
    </xf>
    <xf numFmtId="0" fontId="8" fillId="4" borderId="6" xfId="1" applyFont="1" applyFill="1" applyBorder="1" applyAlignment="1">
      <alignment horizontal="center" vertical="center" wrapText="1"/>
    </xf>
    <xf numFmtId="0" fontId="8" fillId="4" borderId="7" xfId="1" applyFont="1" applyFill="1" applyBorder="1" applyAlignment="1">
      <alignment horizontal="center" vertical="center" wrapText="1"/>
    </xf>
    <xf numFmtId="0" fontId="13" fillId="0" borderId="20" xfId="1" applyFont="1" applyBorder="1" applyAlignment="1">
      <alignment horizontal="center" vertical="center" wrapText="1"/>
    </xf>
    <xf numFmtId="0" fontId="13" fillId="0" borderId="21" xfId="1" applyFont="1" applyBorder="1" applyAlignment="1">
      <alignment horizontal="center" vertical="center" wrapText="1"/>
    </xf>
    <xf numFmtId="0" fontId="13" fillId="0" borderId="22" xfId="1" applyFont="1" applyBorder="1" applyAlignment="1">
      <alignment horizontal="center" vertical="center" wrapText="1"/>
    </xf>
    <xf numFmtId="0" fontId="15" fillId="6" borderId="17" xfId="1" applyFont="1" applyFill="1" applyBorder="1" applyAlignment="1">
      <alignment horizontal="center" vertical="center" wrapText="1"/>
    </xf>
    <xf numFmtId="0" fontId="15" fillId="6" borderId="18" xfId="1" applyFont="1" applyFill="1" applyBorder="1" applyAlignment="1">
      <alignment horizontal="center" vertical="center" wrapText="1"/>
    </xf>
  </cellXfs>
  <cellStyles count="12">
    <cellStyle name="Milliers" xfId="8" builtinId="3"/>
    <cellStyle name="Milliers 2" xfId="9" xr:uid="{E704A489-AA29-4ADF-B5ED-DE9904C849A2}"/>
    <cellStyle name="Monétaire" xfId="4" builtinId="4"/>
    <cellStyle name="Normal" xfId="0" builtinId="0"/>
    <cellStyle name="Normal 10 2 2" xfId="11" xr:uid="{77C295BC-B053-467C-8D8E-AC2FF9CC8C5C}"/>
    <cellStyle name="Normal 2" xfId="1" xr:uid="{00000000-0005-0000-0000-000003000000}"/>
    <cellStyle name="Normal 3" xfId="2" xr:uid="{00000000-0005-0000-0000-000004000000}"/>
    <cellStyle name="Normal 3 2" xfId="7" xr:uid="{00000000-0005-0000-0000-000005000000}"/>
    <cellStyle name="Pourcentage" xfId="5" builtinId="5"/>
    <cellStyle name="Pourcentage 2" xfId="3" xr:uid="{00000000-0005-0000-0000-000007000000}"/>
    <cellStyle name="Pourcentage 2 2" xfId="6" xr:uid="{00000000-0005-0000-0000-000008000000}"/>
    <cellStyle name="Pourcentage 2 4" xfId="10" xr:uid="{248BBC95-505A-4D50-B492-78E431B5A93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2"/>
  <sheetViews>
    <sheetView tabSelected="1" workbookViewId="0">
      <selection activeCell="C11" sqref="C11"/>
    </sheetView>
  </sheetViews>
  <sheetFormatPr baseColWidth="10" defaultRowHeight="14.5" x14ac:dyDescent="0.35"/>
  <cols>
    <col min="1" max="1" width="8.08984375" style="6" customWidth="1"/>
    <col min="2" max="2" width="78.08984375" style="6" customWidth="1"/>
    <col min="3" max="3" width="31.453125" style="6" customWidth="1"/>
    <col min="4" max="8" width="10.90625" style="6"/>
  </cols>
  <sheetData>
    <row r="1" spans="1:3" ht="20" x14ac:dyDescent="0.35">
      <c r="A1" s="159" t="s">
        <v>140</v>
      </c>
      <c r="B1" s="159"/>
      <c r="C1" s="159"/>
    </row>
    <row r="2" spans="1:3" ht="18" x14ac:dyDescent="0.35">
      <c r="A2" s="26"/>
      <c r="B2" s="26"/>
      <c r="C2" s="26"/>
    </row>
    <row r="3" spans="1:3" ht="18" x14ac:dyDescent="0.35">
      <c r="A3" s="95" t="s">
        <v>316</v>
      </c>
      <c r="B3" s="26"/>
      <c r="C3" s="26"/>
    </row>
    <row r="4" spans="1:3" ht="18" x14ac:dyDescent="0.35">
      <c r="A4" s="95" t="s">
        <v>141</v>
      </c>
      <c r="B4" s="118"/>
      <c r="C4" s="26"/>
    </row>
    <row r="5" spans="1:3" ht="18" x14ac:dyDescent="0.35">
      <c r="A5" s="95" t="s">
        <v>146</v>
      </c>
      <c r="B5" s="26"/>
      <c r="C5" s="26"/>
    </row>
    <row r="6" spans="1:3" ht="18" x14ac:dyDescent="0.35">
      <c r="A6" s="95"/>
      <c r="B6" s="26"/>
      <c r="C6" s="26"/>
    </row>
    <row r="7" spans="1:3" ht="36" x14ac:dyDescent="0.35">
      <c r="C7" s="27" t="s">
        <v>142</v>
      </c>
    </row>
    <row r="8" spans="1:3" ht="15.5" x14ac:dyDescent="0.35">
      <c r="A8" s="160" t="s">
        <v>317</v>
      </c>
      <c r="B8" s="160"/>
      <c r="C8" s="107">
        <f>'DQE-partie 1'!F7</f>
        <v>0</v>
      </c>
    </row>
    <row r="9" spans="1:3" ht="15.5" x14ac:dyDescent="0.35">
      <c r="A9" s="160" t="s">
        <v>143</v>
      </c>
      <c r="B9" s="160"/>
      <c r="C9" s="107">
        <f>'DQE-partie 2'!F10</f>
        <v>0</v>
      </c>
    </row>
    <row r="10" spans="1:3" ht="15.5" x14ac:dyDescent="0.35">
      <c r="A10" s="160" t="s">
        <v>144</v>
      </c>
      <c r="B10" s="160"/>
      <c r="C10" s="108">
        <f>'DQE - partie 3'!F214</f>
        <v>0</v>
      </c>
    </row>
    <row r="11" spans="1:3" ht="15.5" x14ac:dyDescent="0.35">
      <c r="A11" s="160" t="s">
        <v>151</v>
      </c>
      <c r="B11" s="160"/>
      <c r="C11" s="108">
        <f>'DQE - partie 4'!F23</f>
        <v>0</v>
      </c>
    </row>
    <row r="12" spans="1:3" ht="46.65" customHeight="1" x14ac:dyDescent="0.35">
      <c r="A12" s="158" t="s">
        <v>318</v>
      </c>
      <c r="B12" s="158"/>
      <c r="C12" s="109">
        <f>SUM(C8:C11)</f>
        <v>0</v>
      </c>
    </row>
  </sheetData>
  <sheetProtection sheet="1" objects="1" scenarios="1"/>
  <mergeCells count="6">
    <mergeCell ref="A12:B12"/>
    <mergeCell ref="A1:C1"/>
    <mergeCell ref="A8:B8"/>
    <mergeCell ref="A9:B9"/>
    <mergeCell ref="A10:B10"/>
    <mergeCell ref="A11:B11"/>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18"/>
  <sheetViews>
    <sheetView zoomScaleNormal="100" workbookViewId="0">
      <pane xSplit="1" ySplit="2" topLeftCell="B3" activePane="bottomRight" state="frozen"/>
      <selection pane="topRight" activeCell="B1" sqref="B1"/>
      <selection pane="bottomLeft" activeCell="A4" sqref="A4"/>
      <selection pane="bottomRight" activeCell="D3" sqref="D3"/>
    </sheetView>
  </sheetViews>
  <sheetFormatPr baseColWidth="10" defaultColWidth="11" defaultRowHeight="14" x14ac:dyDescent="0.35"/>
  <cols>
    <col min="1" max="1" width="7.90625" style="10" customWidth="1"/>
    <col min="2" max="2" width="53.90625" style="9" customWidth="1"/>
    <col min="3" max="4" width="17.90625" style="9" customWidth="1"/>
    <col min="5" max="5" width="20.90625" style="9" customWidth="1"/>
    <col min="6" max="6" width="20.6328125" style="9" customWidth="1"/>
    <col min="7" max="7" width="27.453125" style="9" customWidth="1"/>
    <col min="8" max="8" width="17.90625" style="9" customWidth="1"/>
    <col min="9" max="9" width="17.08984375" style="9" customWidth="1"/>
    <col min="10" max="10" width="17.08984375" style="9" bestFit="1" customWidth="1"/>
    <col min="11" max="11" width="11" style="9"/>
    <col min="12" max="12" width="16.08984375" style="9" customWidth="1"/>
    <col min="13" max="16384" width="11" style="9"/>
  </cols>
  <sheetData>
    <row r="1" spans="1:11" ht="46.4" customHeight="1" x14ac:dyDescent="0.35">
      <c r="A1" s="161" t="s">
        <v>323</v>
      </c>
      <c r="B1" s="161"/>
      <c r="C1" s="161"/>
      <c r="D1" s="161"/>
      <c r="E1" s="161"/>
      <c r="F1" s="161"/>
      <c r="G1" s="165"/>
      <c r="H1" s="165"/>
    </row>
    <row r="2" spans="1:11" s="20" customFormat="1" ht="39" x14ac:dyDescent="0.35">
      <c r="A2" s="136" t="s">
        <v>0</v>
      </c>
      <c r="B2" s="137"/>
      <c r="C2" s="137" t="s">
        <v>2</v>
      </c>
      <c r="D2" s="138" t="s">
        <v>145</v>
      </c>
      <c r="E2" s="138" t="s">
        <v>324</v>
      </c>
      <c r="F2" s="138" t="s">
        <v>325</v>
      </c>
    </row>
    <row r="3" spans="1:11" s="22" customFormat="1" x14ac:dyDescent="0.35">
      <c r="A3" s="134" t="s">
        <v>3</v>
      </c>
      <c r="B3" s="135" t="s">
        <v>341</v>
      </c>
      <c r="C3" s="139" t="s">
        <v>346</v>
      </c>
      <c r="D3" s="140">
        <f>ROUNDUP(1260*(4+5/12),-2)</f>
        <v>5600</v>
      </c>
      <c r="E3" s="120"/>
      <c r="F3" s="141">
        <f>E3*D3</f>
        <v>0</v>
      </c>
      <c r="G3" s="154"/>
    </row>
    <row r="4" spans="1:11" s="22" customFormat="1" x14ac:dyDescent="0.35">
      <c r="A4" s="142"/>
      <c r="B4" s="143"/>
      <c r="C4" s="139"/>
      <c r="D4" s="144"/>
      <c r="E4" s="104"/>
      <c r="F4" s="104"/>
      <c r="G4" s="21"/>
      <c r="H4" s="23"/>
    </row>
    <row r="5" spans="1:11" ht="27.65" customHeight="1" x14ac:dyDescent="0.35">
      <c r="A5" s="145" t="s">
        <v>4</v>
      </c>
      <c r="B5" s="135" t="s">
        <v>350</v>
      </c>
      <c r="C5" s="146" t="s">
        <v>311</v>
      </c>
      <c r="D5" s="150">
        <f>ROUNDUP(127930*(4+5/12),-2)</f>
        <v>565100</v>
      </c>
      <c r="E5" s="120"/>
      <c r="F5" s="141">
        <f>E5*D5</f>
        <v>0</v>
      </c>
      <c r="H5" s="154"/>
    </row>
    <row r="6" spans="1:11" s="22" customFormat="1" ht="14.5" thickBot="1" x14ac:dyDescent="0.4">
      <c r="A6" s="147"/>
      <c r="B6" s="148"/>
      <c r="C6" s="148"/>
      <c r="D6" s="148"/>
      <c r="E6" s="148"/>
      <c r="F6" s="148"/>
      <c r="G6" s="154"/>
      <c r="H6" s="154"/>
    </row>
    <row r="7" spans="1:11" ht="35.15" customHeight="1" thickBot="1" x14ac:dyDescent="0.4">
      <c r="A7" s="162" t="s">
        <v>137</v>
      </c>
      <c r="B7" s="163"/>
      <c r="C7" s="163"/>
      <c r="D7" s="163"/>
      <c r="E7" s="164"/>
      <c r="F7" s="149">
        <f>SUM(F3:F5)</f>
        <v>0</v>
      </c>
      <c r="G7" s="154"/>
      <c r="H7" s="154"/>
      <c r="I7" s="20"/>
      <c r="J7" s="20"/>
      <c r="K7" s="20"/>
    </row>
    <row r="8" spans="1:11" x14ac:dyDescent="0.35">
      <c r="H8" s="152"/>
    </row>
    <row r="9" spans="1:11" x14ac:dyDescent="0.35">
      <c r="F9" s="48"/>
      <c r="H9" s="20"/>
      <c r="I9" s="20"/>
      <c r="J9" s="133"/>
    </row>
    <row r="11" spans="1:11" x14ac:dyDescent="0.35">
      <c r="H11" s="20"/>
    </row>
    <row r="12" spans="1:11" x14ac:dyDescent="0.35">
      <c r="G12" s="155"/>
    </row>
    <row r="18" spans="7:7" x14ac:dyDescent="0.35">
      <c r="G18" s="157"/>
    </row>
  </sheetData>
  <mergeCells count="3">
    <mergeCell ref="A1:F1"/>
    <mergeCell ref="A7:E7"/>
    <mergeCell ref="G1:H1"/>
  </mergeCells>
  <phoneticPr fontId="24" type="noConversion"/>
  <pageMargins left="0.70866141732283472" right="0.70866141732283472" top="0.74803149606299213" bottom="0.74803149606299213" header="0.31496062992125984" footer="0.31496062992125984"/>
  <pageSetup paperSize="9" scale="71" orientation="landscape" r:id="rId1"/>
  <headerFooter>
    <oddFooter>&amp;L&amp;A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V10"/>
  <sheetViews>
    <sheetView zoomScale="110" zoomScaleNormal="110" workbookViewId="0">
      <selection activeCell="F16" sqref="F16"/>
    </sheetView>
  </sheetViews>
  <sheetFormatPr baseColWidth="10" defaultColWidth="11" defaultRowHeight="14" x14ac:dyDescent="0.35"/>
  <cols>
    <col min="1" max="1" width="8.08984375" style="10" customWidth="1"/>
    <col min="2" max="2" width="61.90625" style="9" customWidth="1"/>
    <col min="3" max="3" width="16.90625" style="9" bestFit="1" customWidth="1"/>
    <col min="4" max="4" width="16.453125" style="9" customWidth="1"/>
    <col min="5" max="5" width="16.08984375" style="9" customWidth="1"/>
    <col min="6" max="6" width="17.90625" style="9" customWidth="1"/>
    <col min="7" max="16384" width="11" style="9"/>
  </cols>
  <sheetData>
    <row r="1" spans="1:22" s="6" customFormat="1" ht="57.75" customHeight="1" x14ac:dyDescent="0.3">
      <c r="A1" s="166" t="s">
        <v>147</v>
      </c>
      <c r="B1" s="166"/>
      <c r="C1" s="166"/>
      <c r="D1" s="166"/>
      <c r="E1" s="166"/>
      <c r="F1" s="166"/>
    </row>
    <row r="2" spans="1:22" s="7" customFormat="1" ht="43.5" customHeight="1" x14ac:dyDescent="0.35">
      <c r="A2" s="3" t="s">
        <v>0</v>
      </c>
      <c r="B2" s="4" t="s">
        <v>1</v>
      </c>
      <c r="C2" s="4" t="s">
        <v>2</v>
      </c>
      <c r="D2" s="5" t="s">
        <v>145</v>
      </c>
      <c r="E2" s="5" t="s">
        <v>324</v>
      </c>
      <c r="F2" s="5" t="s">
        <v>325</v>
      </c>
      <c r="G2" s="20"/>
      <c r="H2" s="20"/>
      <c r="I2" s="20"/>
      <c r="J2" s="20"/>
      <c r="K2" s="20"/>
      <c r="L2" s="20"/>
      <c r="M2" s="20"/>
      <c r="N2" s="20"/>
      <c r="O2" s="20"/>
      <c r="P2" s="20"/>
      <c r="Q2" s="20"/>
      <c r="R2" s="20"/>
      <c r="S2" s="20"/>
      <c r="T2" s="20"/>
      <c r="U2" s="20"/>
      <c r="V2" s="20"/>
    </row>
    <row r="3" spans="1:22" x14ac:dyDescent="0.35">
      <c r="A3" s="8">
        <v>1</v>
      </c>
      <c r="B3" s="1" t="s">
        <v>342</v>
      </c>
      <c r="C3" s="2" t="s">
        <v>2</v>
      </c>
      <c r="D3" s="153">
        <v>250</v>
      </c>
      <c r="E3" s="121"/>
      <c r="F3" s="105">
        <f>D3*E3</f>
        <v>0</v>
      </c>
      <c r="G3" s="156"/>
    </row>
    <row r="4" spans="1:22" x14ac:dyDescent="0.35">
      <c r="A4" s="8">
        <v>2</v>
      </c>
      <c r="B4" s="1" t="s">
        <v>156</v>
      </c>
      <c r="C4" s="2" t="s">
        <v>2</v>
      </c>
      <c r="D4" s="153">
        <v>30</v>
      </c>
      <c r="E4" s="121"/>
      <c r="F4" s="105">
        <f t="shared" ref="F4:F6" si="0">D4*E4</f>
        <v>0</v>
      </c>
      <c r="G4" s="156"/>
    </row>
    <row r="5" spans="1:22" x14ac:dyDescent="0.35">
      <c r="A5" s="8">
        <v>3</v>
      </c>
      <c r="B5" s="1" t="s">
        <v>343</v>
      </c>
      <c r="C5" s="2" t="s">
        <v>320</v>
      </c>
      <c r="D5" s="153">
        <v>3</v>
      </c>
      <c r="E5" s="121"/>
      <c r="F5" s="105">
        <f t="shared" si="0"/>
        <v>0</v>
      </c>
      <c r="G5" s="156"/>
    </row>
    <row r="6" spans="1:22" ht="62.5" x14ac:dyDescent="0.35">
      <c r="A6" s="8">
        <v>4</v>
      </c>
      <c r="B6" s="1" t="s">
        <v>348</v>
      </c>
      <c r="C6" s="2" t="s">
        <v>319</v>
      </c>
      <c r="D6" s="153">
        <v>10</v>
      </c>
      <c r="E6" s="121"/>
      <c r="F6" s="105">
        <f t="shared" si="0"/>
        <v>0</v>
      </c>
      <c r="G6" s="156"/>
    </row>
    <row r="7" spans="1:22" ht="25" x14ac:dyDescent="0.35">
      <c r="A7" s="8">
        <v>5</v>
      </c>
      <c r="B7" s="1" t="s">
        <v>157</v>
      </c>
      <c r="C7" s="2" t="s">
        <v>321</v>
      </c>
      <c r="D7" s="153">
        <v>2</v>
      </c>
      <c r="E7" s="121"/>
      <c r="F7" s="105">
        <f t="shared" ref="F7" si="1">D7*E7</f>
        <v>0</v>
      </c>
      <c r="G7" s="156"/>
    </row>
    <row r="8" spans="1:22" ht="37.5" x14ac:dyDescent="0.35">
      <c r="A8" s="8">
        <v>6</v>
      </c>
      <c r="B8" s="1" t="s">
        <v>349</v>
      </c>
      <c r="C8" s="119" t="s">
        <v>322</v>
      </c>
      <c r="D8" s="153">
        <f>ROUNDUP(990*(4+5/12),-2)</f>
        <v>4400</v>
      </c>
      <c r="E8" s="121"/>
      <c r="F8" s="105">
        <f t="shared" ref="F8" si="2">D8*E8</f>
        <v>0</v>
      </c>
      <c r="G8" s="156"/>
    </row>
    <row r="9" spans="1:22" ht="14.5" thickBot="1" x14ac:dyDescent="0.4"/>
    <row r="10" spans="1:22" ht="31.5" customHeight="1" thickBot="1" x14ac:dyDescent="0.4">
      <c r="A10" s="167" t="s">
        <v>136</v>
      </c>
      <c r="B10" s="168"/>
      <c r="C10" s="168"/>
      <c r="D10" s="168"/>
      <c r="E10" s="168"/>
      <c r="F10" s="106">
        <f>SUM(F3:F8)</f>
        <v>0</v>
      </c>
    </row>
  </sheetData>
  <mergeCells count="2">
    <mergeCell ref="A1:F1"/>
    <mergeCell ref="A10:E10"/>
  </mergeCells>
  <printOptions horizontalCentered="1"/>
  <pageMargins left="0.70866141732283472" right="0.70866141732283472" top="0.74803149606299213" bottom="0.74803149606299213" header="0.31496062992125984" footer="0.31496062992125984"/>
  <pageSetup paperSize="9" scale="81" orientation="landscape" r:id="rId1"/>
  <headerFooter>
    <oddFooter>&amp;L&amp;A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217"/>
  <sheetViews>
    <sheetView zoomScaleNormal="100" workbookViewId="0">
      <pane ySplit="3" topLeftCell="A202" activePane="bottomLeft" state="frozen"/>
      <selection pane="bottomLeft" activeCell="F215" sqref="F215"/>
    </sheetView>
  </sheetViews>
  <sheetFormatPr baseColWidth="10" defaultColWidth="67.453125" defaultRowHeight="12.5" x14ac:dyDescent="0.35"/>
  <cols>
    <col min="1" max="1" width="10.36328125" style="59" customWidth="1"/>
    <col min="2" max="2" width="68.453125" style="11" customWidth="1"/>
    <col min="3" max="3" width="10.90625" style="93" customWidth="1"/>
    <col min="4" max="4" width="16.453125" style="94" customWidth="1"/>
    <col min="5" max="5" width="17.90625" style="59" customWidth="1"/>
    <col min="6" max="6" width="18.36328125" style="77" customWidth="1"/>
    <col min="7" max="7" width="20.08984375" style="11" customWidth="1"/>
    <col min="8" max="8" width="5.36328125" style="11" customWidth="1"/>
    <col min="9" max="254" width="10" style="11" customWidth="1"/>
    <col min="255" max="255" width="13.6328125" style="11" customWidth="1"/>
    <col min="256" max="16384" width="67.453125" style="11"/>
  </cols>
  <sheetData>
    <row r="1" spans="1:6" ht="27" customHeight="1" x14ac:dyDescent="0.35">
      <c r="A1" s="174" t="s">
        <v>148</v>
      </c>
      <c r="B1" s="174"/>
      <c r="C1" s="174"/>
      <c r="D1" s="174"/>
      <c r="E1" s="174"/>
      <c r="F1" s="174"/>
    </row>
    <row r="3" spans="1:6" ht="26" x14ac:dyDescent="0.35">
      <c r="A3" s="110" t="s">
        <v>0</v>
      </c>
      <c r="B3" s="110" t="s">
        <v>133</v>
      </c>
      <c r="C3" s="110" t="s">
        <v>326</v>
      </c>
      <c r="D3" s="110" t="s">
        <v>132</v>
      </c>
      <c r="E3" s="110" t="s">
        <v>134</v>
      </c>
      <c r="F3" s="111" t="s">
        <v>327</v>
      </c>
    </row>
    <row r="4" spans="1:6" ht="123.75" customHeight="1" x14ac:dyDescent="0.35">
      <c r="A4" s="175" t="s">
        <v>328</v>
      </c>
      <c r="B4" s="176"/>
      <c r="C4" s="12"/>
      <c r="D4" s="24"/>
      <c r="E4" s="13"/>
      <c r="F4" s="49"/>
    </row>
    <row r="5" spans="1:6" ht="44.4" customHeight="1" x14ac:dyDescent="0.35">
      <c r="A5" s="177" t="s">
        <v>131</v>
      </c>
      <c r="B5" s="178"/>
      <c r="C5" s="14"/>
      <c r="D5" s="24"/>
      <c r="E5" s="15"/>
      <c r="F5" s="49"/>
    </row>
    <row r="6" spans="1:6" ht="42" x14ac:dyDescent="0.35">
      <c r="A6" s="15"/>
      <c r="B6" s="12" t="s">
        <v>130</v>
      </c>
      <c r="C6" s="15"/>
      <c r="D6" s="25"/>
      <c r="E6" s="15"/>
      <c r="F6" s="49"/>
    </row>
    <row r="7" spans="1:6" ht="262.5" x14ac:dyDescent="0.35">
      <c r="A7" s="53"/>
      <c r="B7" s="54" t="s">
        <v>329</v>
      </c>
      <c r="C7" s="55"/>
      <c r="D7" s="56"/>
      <c r="E7" s="53"/>
      <c r="F7" s="57"/>
    </row>
    <row r="8" spans="1:6" ht="13" x14ac:dyDescent="0.35">
      <c r="A8" s="53" t="s">
        <v>158</v>
      </c>
      <c r="B8" s="58" t="s">
        <v>159</v>
      </c>
      <c r="C8" s="55" t="s">
        <v>16</v>
      </c>
      <c r="D8" s="122"/>
      <c r="E8" s="59">
        <v>91</v>
      </c>
      <c r="F8" s="57">
        <f>D8*E8</f>
        <v>0</v>
      </c>
    </row>
    <row r="9" spans="1:6" x14ac:dyDescent="0.35">
      <c r="A9" s="53" t="s">
        <v>160</v>
      </c>
      <c r="B9" s="58" t="s">
        <v>161</v>
      </c>
      <c r="C9" s="55" t="s">
        <v>16</v>
      </c>
      <c r="D9" s="123"/>
      <c r="E9" s="61">
        <v>1</v>
      </c>
      <c r="F9" s="57">
        <f t="shared" ref="F9:F17" si="0">D9*E9</f>
        <v>0</v>
      </c>
    </row>
    <row r="10" spans="1:6" x14ac:dyDescent="0.35">
      <c r="A10" s="53" t="s">
        <v>162</v>
      </c>
      <c r="B10" s="58" t="s">
        <v>163</v>
      </c>
      <c r="C10" s="55" t="s">
        <v>16</v>
      </c>
      <c r="D10" s="123"/>
      <c r="E10" s="61">
        <v>1</v>
      </c>
      <c r="F10" s="57">
        <f t="shared" si="0"/>
        <v>0</v>
      </c>
    </row>
    <row r="11" spans="1:6" x14ac:dyDescent="0.35">
      <c r="A11" s="53" t="s">
        <v>164</v>
      </c>
      <c r="B11" s="58" t="s">
        <v>165</v>
      </c>
      <c r="C11" s="55" t="s">
        <v>16</v>
      </c>
      <c r="D11" s="123"/>
      <c r="E11" s="61">
        <v>1</v>
      </c>
      <c r="F11" s="57">
        <f t="shared" si="0"/>
        <v>0</v>
      </c>
    </row>
    <row r="12" spans="1:6" x14ac:dyDescent="0.35">
      <c r="A12" s="53" t="s">
        <v>166</v>
      </c>
      <c r="B12" s="62" t="s">
        <v>167</v>
      </c>
      <c r="C12" s="55" t="s">
        <v>16</v>
      </c>
      <c r="D12" s="123"/>
      <c r="E12" s="61">
        <v>1</v>
      </c>
      <c r="F12" s="57">
        <f t="shared" si="0"/>
        <v>0</v>
      </c>
    </row>
    <row r="13" spans="1:6" x14ac:dyDescent="0.35">
      <c r="A13" s="53" t="s">
        <v>168</v>
      </c>
      <c r="B13" s="62" t="s">
        <v>169</v>
      </c>
      <c r="C13" s="55" t="s">
        <v>16</v>
      </c>
      <c r="D13" s="123"/>
      <c r="E13" s="61">
        <v>1</v>
      </c>
      <c r="F13" s="57">
        <f t="shared" si="0"/>
        <v>0</v>
      </c>
    </row>
    <row r="14" spans="1:6" x14ac:dyDescent="0.35">
      <c r="A14" s="53" t="s">
        <v>170</v>
      </c>
      <c r="B14" s="62" t="s">
        <v>171</v>
      </c>
      <c r="C14" s="55" t="s">
        <v>16</v>
      </c>
      <c r="D14" s="123"/>
      <c r="E14" s="61">
        <v>1</v>
      </c>
      <c r="F14" s="57">
        <f t="shared" si="0"/>
        <v>0</v>
      </c>
    </row>
    <row r="15" spans="1:6" x14ac:dyDescent="0.35">
      <c r="A15" s="53" t="s">
        <v>172</v>
      </c>
      <c r="B15" s="62" t="s">
        <v>173</v>
      </c>
      <c r="C15" s="55" t="s">
        <v>16</v>
      </c>
      <c r="D15" s="123"/>
      <c r="E15" s="61">
        <v>1</v>
      </c>
      <c r="F15" s="57">
        <f t="shared" si="0"/>
        <v>0</v>
      </c>
    </row>
    <row r="16" spans="1:6" x14ac:dyDescent="0.35">
      <c r="A16" s="53" t="s">
        <v>174</v>
      </c>
      <c r="B16" s="62" t="s">
        <v>175</v>
      </c>
      <c r="C16" s="55" t="s">
        <v>16</v>
      </c>
      <c r="D16" s="123"/>
      <c r="E16" s="61">
        <v>1</v>
      </c>
      <c r="F16" s="57">
        <f t="shared" si="0"/>
        <v>0</v>
      </c>
    </row>
    <row r="17" spans="1:6" x14ac:dyDescent="0.35">
      <c r="A17" s="53" t="s">
        <v>176</v>
      </c>
      <c r="B17" s="62" t="s">
        <v>177</v>
      </c>
      <c r="C17" s="55" t="s">
        <v>16</v>
      </c>
      <c r="D17" s="123"/>
      <c r="E17" s="61">
        <v>1</v>
      </c>
      <c r="F17" s="57">
        <f t="shared" si="0"/>
        <v>0</v>
      </c>
    </row>
    <row r="18" spans="1:6" x14ac:dyDescent="0.35">
      <c r="A18" s="53"/>
      <c r="B18" s="62"/>
      <c r="C18" s="55"/>
      <c r="D18" s="60"/>
      <c r="E18" s="61"/>
      <c r="F18" s="57"/>
    </row>
    <row r="19" spans="1:6" ht="42" x14ac:dyDescent="0.35">
      <c r="A19" s="15"/>
      <c r="B19" s="12" t="s">
        <v>178</v>
      </c>
      <c r="C19" s="15"/>
      <c r="D19" s="60"/>
      <c r="E19" s="61"/>
      <c r="F19" s="57"/>
    </row>
    <row r="20" spans="1:6" x14ac:dyDescent="0.35">
      <c r="A20" s="53" t="s">
        <v>179</v>
      </c>
      <c r="B20" s="58" t="s">
        <v>159</v>
      </c>
      <c r="C20" s="55" t="s">
        <v>18</v>
      </c>
      <c r="D20" s="123"/>
      <c r="E20" s="61">
        <v>55</v>
      </c>
      <c r="F20" s="57">
        <f>D20*E20</f>
        <v>0</v>
      </c>
    </row>
    <row r="21" spans="1:6" x14ac:dyDescent="0.35">
      <c r="A21" s="53" t="s">
        <v>180</v>
      </c>
      <c r="B21" s="58" t="s">
        <v>161</v>
      </c>
      <c r="C21" s="55" t="s">
        <v>18</v>
      </c>
      <c r="D21" s="123"/>
      <c r="E21" s="61">
        <v>1</v>
      </c>
      <c r="F21" s="57">
        <f t="shared" ref="F21:F29" si="1">D21*E21</f>
        <v>0</v>
      </c>
    </row>
    <row r="22" spans="1:6" x14ac:dyDescent="0.35">
      <c r="A22" s="53" t="s">
        <v>181</v>
      </c>
      <c r="B22" s="58" t="s">
        <v>163</v>
      </c>
      <c r="C22" s="55" t="s">
        <v>18</v>
      </c>
      <c r="D22" s="123"/>
      <c r="E22" s="61">
        <v>1</v>
      </c>
      <c r="F22" s="57">
        <f t="shared" si="1"/>
        <v>0</v>
      </c>
    </row>
    <row r="23" spans="1:6" x14ac:dyDescent="0.35">
      <c r="A23" s="53" t="s">
        <v>182</v>
      </c>
      <c r="B23" s="58" t="s">
        <v>165</v>
      </c>
      <c r="C23" s="55" t="s">
        <v>18</v>
      </c>
      <c r="D23" s="123"/>
      <c r="E23" s="61">
        <v>1</v>
      </c>
      <c r="F23" s="57">
        <f t="shared" si="1"/>
        <v>0</v>
      </c>
    </row>
    <row r="24" spans="1:6" x14ac:dyDescent="0.35">
      <c r="A24" s="53" t="s">
        <v>183</v>
      </c>
      <c r="B24" s="62" t="s">
        <v>167</v>
      </c>
      <c r="C24" s="55" t="s">
        <v>18</v>
      </c>
      <c r="D24" s="123"/>
      <c r="E24" s="61">
        <v>1</v>
      </c>
      <c r="F24" s="57">
        <f t="shared" si="1"/>
        <v>0</v>
      </c>
    </row>
    <row r="25" spans="1:6" x14ac:dyDescent="0.35">
      <c r="A25" s="53" t="s">
        <v>184</v>
      </c>
      <c r="B25" s="62" t="s">
        <v>169</v>
      </c>
      <c r="C25" s="55" t="s">
        <v>18</v>
      </c>
      <c r="D25" s="123"/>
      <c r="E25" s="61">
        <v>1</v>
      </c>
      <c r="F25" s="57">
        <f t="shared" si="1"/>
        <v>0</v>
      </c>
    </row>
    <row r="26" spans="1:6" x14ac:dyDescent="0.35">
      <c r="A26" s="53" t="s">
        <v>185</v>
      </c>
      <c r="B26" s="62" t="s">
        <v>171</v>
      </c>
      <c r="C26" s="55" t="s">
        <v>18</v>
      </c>
      <c r="D26" s="123"/>
      <c r="E26" s="61">
        <v>1</v>
      </c>
      <c r="F26" s="57">
        <f t="shared" si="1"/>
        <v>0</v>
      </c>
    </row>
    <row r="27" spans="1:6" x14ac:dyDescent="0.35">
      <c r="A27" s="53" t="s">
        <v>186</v>
      </c>
      <c r="B27" s="62" t="s">
        <v>173</v>
      </c>
      <c r="C27" s="55" t="s">
        <v>18</v>
      </c>
      <c r="D27" s="123"/>
      <c r="E27" s="61">
        <v>1</v>
      </c>
      <c r="F27" s="57">
        <f t="shared" si="1"/>
        <v>0</v>
      </c>
    </row>
    <row r="28" spans="1:6" x14ac:dyDescent="0.35">
      <c r="A28" s="53" t="s">
        <v>187</v>
      </c>
      <c r="B28" s="62" t="s">
        <v>175</v>
      </c>
      <c r="C28" s="55" t="s">
        <v>18</v>
      </c>
      <c r="D28" s="123"/>
      <c r="E28" s="61">
        <v>1</v>
      </c>
      <c r="F28" s="57">
        <f t="shared" si="1"/>
        <v>0</v>
      </c>
    </row>
    <row r="29" spans="1:6" x14ac:dyDescent="0.35">
      <c r="A29" s="53" t="s">
        <v>188</v>
      </c>
      <c r="B29" s="62" t="s">
        <v>177</v>
      </c>
      <c r="C29" s="55" t="s">
        <v>18</v>
      </c>
      <c r="D29" s="123"/>
      <c r="E29" s="63">
        <v>1</v>
      </c>
      <c r="F29" s="57">
        <f t="shared" si="1"/>
        <v>0</v>
      </c>
    </row>
    <row r="30" spans="1:6" x14ac:dyDescent="0.35">
      <c r="A30" s="53"/>
      <c r="B30" s="62"/>
      <c r="C30" s="55"/>
      <c r="D30" s="60"/>
      <c r="E30" s="63"/>
      <c r="F30" s="57"/>
    </row>
    <row r="31" spans="1:6" ht="70" x14ac:dyDescent="0.35">
      <c r="A31" s="15"/>
      <c r="B31" s="12" t="s">
        <v>189</v>
      </c>
      <c r="C31" s="15"/>
      <c r="D31" s="64"/>
      <c r="E31" s="63"/>
      <c r="F31" s="57"/>
    </row>
    <row r="32" spans="1:6" ht="50" x14ac:dyDescent="0.35">
      <c r="A32" s="53"/>
      <c r="B32" s="29" t="s">
        <v>190</v>
      </c>
      <c r="C32" s="55"/>
      <c r="D32" s="65"/>
      <c r="E32" s="63"/>
      <c r="F32" s="57"/>
    </row>
    <row r="33" spans="1:6" x14ac:dyDescent="0.35">
      <c r="A33" s="53" t="s">
        <v>129</v>
      </c>
      <c r="B33" s="62" t="s">
        <v>191</v>
      </c>
      <c r="C33" s="55" t="s">
        <v>16</v>
      </c>
      <c r="D33" s="124"/>
      <c r="E33" s="61">
        <v>86</v>
      </c>
      <c r="F33" s="57">
        <f>D33*E33</f>
        <v>0</v>
      </c>
    </row>
    <row r="34" spans="1:6" x14ac:dyDescent="0.35">
      <c r="A34" s="53" t="s">
        <v>128</v>
      </c>
      <c r="B34" s="62" t="s">
        <v>152</v>
      </c>
      <c r="C34" s="55" t="s">
        <v>16</v>
      </c>
      <c r="D34" s="124"/>
      <c r="E34" s="61">
        <v>4</v>
      </c>
      <c r="F34" s="57">
        <f t="shared" ref="F34:F44" si="2">D34*E34</f>
        <v>0</v>
      </c>
    </row>
    <row r="35" spans="1:6" x14ac:dyDescent="0.35">
      <c r="A35" s="53" t="s">
        <v>192</v>
      </c>
      <c r="B35" s="62" t="s">
        <v>193</v>
      </c>
      <c r="C35" s="55" t="s">
        <v>16</v>
      </c>
      <c r="D35" s="124"/>
      <c r="E35" s="61">
        <v>1</v>
      </c>
      <c r="F35" s="57">
        <f t="shared" si="2"/>
        <v>0</v>
      </c>
    </row>
    <row r="36" spans="1:6" x14ac:dyDescent="0.35">
      <c r="A36" s="53" t="s">
        <v>194</v>
      </c>
      <c r="B36" s="62" t="s">
        <v>153</v>
      </c>
      <c r="C36" s="55" t="s">
        <v>16</v>
      </c>
      <c r="D36" s="124"/>
      <c r="E36" s="61">
        <v>1</v>
      </c>
      <c r="F36" s="57">
        <f t="shared" si="2"/>
        <v>0</v>
      </c>
    </row>
    <row r="37" spans="1:6" x14ac:dyDescent="0.35">
      <c r="A37" s="53" t="s">
        <v>195</v>
      </c>
      <c r="B37" s="62" t="s">
        <v>154</v>
      </c>
      <c r="C37" s="55" t="s">
        <v>16</v>
      </c>
      <c r="D37" s="124"/>
      <c r="E37" s="61">
        <v>1</v>
      </c>
      <c r="F37" s="57">
        <f t="shared" si="2"/>
        <v>0</v>
      </c>
    </row>
    <row r="38" spans="1:6" x14ac:dyDescent="0.35">
      <c r="A38" s="53" t="s">
        <v>196</v>
      </c>
      <c r="B38" s="62" t="s">
        <v>155</v>
      </c>
      <c r="C38" s="55" t="s">
        <v>16</v>
      </c>
      <c r="D38" s="124"/>
      <c r="E38" s="61">
        <v>1</v>
      </c>
      <c r="F38" s="57">
        <f t="shared" si="2"/>
        <v>0</v>
      </c>
    </row>
    <row r="39" spans="1:6" x14ac:dyDescent="0.35">
      <c r="A39" s="53" t="s">
        <v>197</v>
      </c>
      <c r="B39" s="62" t="s">
        <v>198</v>
      </c>
      <c r="C39" s="55" t="s">
        <v>16</v>
      </c>
      <c r="D39" s="124"/>
      <c r="E39" s="61">
        <v>1</v>
      </c>
      <c r="F39" s="57">
        <f t="shared" si="2"/>
        <v>0</v>
      </c>
    </row>
    <row r="40" spans="1:6" x14ac:dyDescent="0.35">
      <c r="A40" s="53" t="s">
        <v>199</v>
      </c>
      <c r="B40" s="62" t="s">
        <v>200</v>
      </c>
      <c r="C40" s="55" t="s">
        <v>16</v>
      </c>
      <c r="D40" s="124"/>
      <c r="E40" s="61">
        <v>1</v>
      </c>
      <c r="F40" s="57">
        <f t="shared" si="2"/>
        <v>0</v>
      </c>
    </row>
    <row r="41" spans="1:6" x14ac:dyDescent="0.35">
      <c r="A41" s="53" t="s">
        <v>201</v>
      </c>
      <c r="B41" s="62" t="s">
        <v>202</v>
      </c>
      <c r="C41" s="55" t="s">
        <v>16</v>
      </c>
      <c r="D41" s="124"/>
      <c r="E41" s="61">
        <v>1</v>
      </c>
      <c r="F41" s="57">
        <f t="shared" si="2"/>
        <v>0</v>
      </c>
    </row>
    <row r="42" spans="1:6" x14ac:dyDescent="0.35">
      <c r="A42" s="53" t="s">
        <v>203</v>
      </c>
      <c r="B42" s="62" t="s">
        <v>204</v>
      </c>
      <c r="C42" s="55" t="s">
        <v>16</v>
      </c>
      <c r="D42" s="124"/>
      <c r="E42" s="61">
        <v>1</v>
      </c>
      <c r="F42" s="57">
        <f t="shared" si="2"/>
        <v>0</v>
      </c>
    </row>
    <row r="43" spans="1:6" x14ac:dyDescent="0.35">
      <c r="A43" s="53" t="s">
        <v>205</v>
      </c>
      <c r="B43" s="62" t="s">
        <v>206</v>
      </c>
      <c r="C43" s="55" t="s">
        <v>16</v>
      </c>
      <c r="D43" s="124"/>
      <c r="E43" s="61">
        <v>1</v>
      </c>
      <c r="F43" s="57">
        <f>D43*E43</f>
        <v>0</v>
      </c>
    </row>
    <row r="44" spans="1:6" x14ac:dyDescent="0.35">
      <c r="A44" s="53" t="s">
        <v>207</v>
      </c>
      <c r="B44" s="62" t="s">
        <v>208</v>
      </c>
      <c r="C44" s="55" t="s">
        <v>16</v>
      </c>
      <c r="D44" s="124"/>
      <c r="E44" s="61">
        <v>1</v>
      </c>
      <c r="F44" s="57">
        <f t="shared" si="2"/>
        <v>0</v>
      </c>
    </row>
    <row r="45" spans="1:6" x14ac:dyDescent="0.35">
      <c r="A45" s="53"/>
      <c r="B45" s="62"/>
      <c r="C45" s="55"/>
      <c r="D45" s="65"/>
      <c r="E45" s="61"/>
      <c r="F45" s="57"/>
    </row>
    <row r="46" spans="1:6" x14ac:dyDescent="0.35">
      <c r="A46" s="53"/>
      <c r="B46" s="30" t="s">
        <v>209</v>
      </c>
      <c r="C46" s="55"/>
      <c r="D46" s="65"/>
      <c r="E46" s="61"/>
      <c r="F46" s="57"/>
    </row>
    <row r="47" spans="1:6" x14ac:dyDescent="0.35">
      <c r="A47" s="53" t="s">
        <v>127</v>
      </c>
      <c r="B47" s="62" t="s">
        <v>191</v>
      </c>
      <c r="C47" s="55" t="s">
        <v>16</v>
      </c>
      <c r="D47" s="124"/>
      <c r="E47" s="61">
        <v>86</v>
      </c>
      <c r="F47" s="57">
        <f>D47*E47</f>
        <v>0</v>
      </c>
    </row>
    <row r="48" spans="1:6" x14ac:dyDescent="0.35">
      <c r="A48" s="53" t="s">
        <v>126</v>
      </c>
      <c r="B48" s="62" t="s">
        <v>152</v>
      </c>
      <c r="C48" s="55" t="s">
        <v>16</v>
      </c>
      <c r="D48" s="124"/>
      <c r="E48" s="61">
        <v>4</v>
      </c>
      <c r="F48" s="57">
        <f t="shared" ref="F48:F58" si="3">D48*E48</f>
        <v>0</v>
      </c>
    </row>
    <row r="49" spans="1:6" x14ac:dyDescent="0.35">
      <c r="A49" s="53" t="s">
        <v>210</v>
      </c>
      <c r="B49" s="62" t="s">
        <v>193</v>
      </c>
      <c r="C49" s="55" t="s">
        <v>16</v>
      </c>
      <c r="D49" s="124"/>
      <c r="E49" s="61">
        <v>1</v>
      </c>
      <c r="F49" s="57">
        <f t="shared" si="3"/>
        <v>0</v>
      </c>
    </row>
    <row r="50" spans="1:6" x14ac:dyDescent="0.35">
      <c r="A50" s="53" t="s">
        <v>211</v>
      </c>
      <c r="B50" s="62" t="s">
        <v>153</v>
      </c>
      <c r="C50" s="55" t="s">
        <v>16</v>
      </c>
      <c r="D50" s="124"/>
      <c r="E50" s="61">
        <v>1</v>
      </c>
      <c r="F50" s="57">
        <f t="shared" si="3"/>
        <v>0</v>
      </c>
    </row>
    <row r="51" spans="1:6" x14ac:dyDescent="0.35">
      <c r="A51" s="53" t="s">
        <v>212</v>
      </c>
      <c r="B51" s="62" t="s">
        <v>154</v>
      </c>
      <c r="C51" s="55" t="s">
        <v>16</v>
      </c>
      <c r="D51" s="124"/>
      <c r="E51" s="61">
        <v>1</v>
      </c>
      <c r="F51" s="57">
        <f t="shared" si="3"/>
        <v>0</v>
      </c>
    </row>
    <row r="52" spans="1:6" x14ac:dyDescent="0.35">
      <c r="A52" s="53" t="s">
        <v>213</v>
      </c>
      <c r="B52" s="62" t="s">
        <v>155</v>
      </c>
      <c r="C52" s="55" t="s">
        <v>16</v>
      </c>
      <c r="D52" s="124"/>
      <c r="E52" s="61">
        <v>1</v>
      </c>
      <c r="F52" s="57">
        <f t="shared" si="3"/>
        <v>0</v>
      </c>
    </row>
    <row r="53" spans="1:6" x14ac:dyDescent="0.35">
      <c r="A53" s="53" t="s">
        <v>214</v>
      </c>
      <c r="B53" s="62" t="s">
        <v>198</v>
      </c>
      <c r="C53" s="55" t="s">
        <v>16</v>
      </c>
      <c r="D53" s="124"/>
      <c r="E53" s="63">
        <v>1</v>
      </c>
      <c r="F53" s="57">
        <f t="shared" si="3"/>
        <v>0</v>
      </c>
    </row>
    <row r="54" spans="1:6" ht="14" x14ac:dyDescent="0.35">
      <c r="A54" s="53" t="s">
        <v>215</v>
      </c>
      <c r="B54" s="62" t="s">
        <v>200</v>
      </c>
      <c r="C54" s="55" t="s">
        <v>16</v>
      </c>
      <c r="D54" s="125"/>
      <c r="E54" s="63">
        <v>1</v>
      </c>
      <c r="F54" s="57">
        <f t="shared" si="3"/>
        <v>0</v>
      </c>
    </row>
    <row r="55" spans="1:6" x14ac:dyDescent="0.35">
      <c r="A55" s="53" t="s">
        <v>216</v>
      </c>
      <c r="B55" s="62" t="s">
        <v>202</v>
      </c>
      <c r="C55" s="55" t="s">
        <v>16</v>
      </c>
      <c r="D55" s="124"/>
      <c r="E55" s="63">
        <v>1</v>
      </c>
      <c r="F55" s="57">
        <f t="shared" si="3"/>
        <v>0</v>
      </c>
    </row>
    <row r="56" spans="1:6" x14ac:dyDescent="0.35">
      <c r="A56" s="53" t="s">
        <v>217</v>
      </c>
      <c r="B56" s="62" t="s">
        <v>204</v>
      </c>
      <c r="C56" s="55" t="s">
        <v>16</v>
      </c>
      <c r="D56" s="124"/>
      <c r="E56" s="61">
        <v>1</v>
      </c>
      <c r="F56" s="57">
        <f t="shared" si="3"/>
        <v>0</v>
      </c>
    </row>
    <row r="57" spans="1:6" x14ac:dyDescent="0.35">
      <c r="A57" s="53" t="s">
        <v>218</v>
      </c>
      <c r="B57" s="62" t="s">
        <v>206</v>
      </c>
      <c r="C57" s="55" t="s">
        <v>16</v>
      </c>
      <c r="D57" s="124"/>
      <c r="E57" s="61">
        <v>1</v>
      </c>
      <c r="F57" s="57">
        <f>D57*E57</f>
        <v>0</v>
      </c>
    </row>
    <row r="58" spans="1:6" x14ac:dyDescent="0.35">
      <c r="A58" s="53" t="s">
        <v>219</v>
      </c>
      <c r="B58" s="62" t="s">
        <v>208</v>
      </c>
      <c r="C58" s="55" t="s">
        <v>16</v>
      </c>
      <c r="D58" s="124"/>
      <c r="E58" s="66">
        <v>1</v>
      </c>
      <c r="F58" s="57">
        <f t="shared" si="3"/>
        <v>0</v>
      </c>
    </row>
    <row r="59" spans="1:6" x14ac:dyDescent="0.35">
      <c r="A59" s="53"/>
      <c r="B59" s="62"/>
      <c r="C59" s="55"/>
      <c r="D59" s="65"/>
      <c r="E59" s="66"/>
      <c r="F59" s="57"/>
    </row>
    <row r="60" spans="1:6" ht="25" x14ac:dyDescent="0.35">
      <c r="A60" s="53" t="s">
        <v>220</v>
      </c>
      <c r="B60" s="67" t="s">
        <v>221</v>
      </c>
      <c r="C60" s="55" t="s">
        <v>9</v>
      </c>
      <c r="D60" s="124"/>
      <c r="E60" s="68" t="s">
        <v>313</v>
      </c>
      <c r="F60" s="57">
        <f>-D60*SUM(F47:F58)*0.1</f>
        <v>0</v>
      </c>
    </row>
    <row r="61" spans="1:6" x14ac:dyDescent="0.35">
      <c r="A61" s="53"/>
      <c r="B61" s="62"/>
      <c r="C61" s="55"/>
      <c r="D61" s="65"/>
      <c r="E61" s="66"/>
      <c r="F61" s="57"/>
    </row>
    <row r="62" spans="1:6" ht="42" x14ac:dyDescent="0.35">
      <c r="A62" s="53"/>
      <c r="B62" s="12" t="s">
        <v>344</v>
      </c>
      <c r="C62" s="55"/>
      <c r="D62" s="65"/>
      <c r="E62" s="66"/>
      <c r="F62" s="57"/>
    </row>
    <row r="63" spans="1:6" x14ac:dyDescent="0.35">
      <c r="A63" s="53"/>
      <c r="B63" s="30" t="s">
        <v>222</v>
      </c>
      <c r="C63" s="31"/>
      <c r="D63" s="65"/>
      <c r="E63" s="66"/>
      <c r="F63" s="57"/>
    </row>
    <row r="64" spans="1:6" x14ac:dyDescent="0.35">
      <c r="A64" s="53" t="s">
        <v>223</v>
      </c>
      <c r="B64" s="62" t="s">
        <v>191</v>
      </c>
      <c r="C64" s="55" t="s">
        <v>16</v>
      </c>
      <c r="D64" s="124"/>
      <c r="E64" s="66">
        <v>86</v>
      </c>
      <c r="F64" s="57">
        <f>D64*E64</f>
        <v>0</v>
      </c>
    </row>
    <row r="65" spans="1:6" x14ac:dyDescent="0.35">
      <c r="A65" s="53" t="s">
        <v>224</v>
      </c>
      <c r="B65" s="62" t="s">
        <v>152</v>
      </c>
      <c r="C65" s="55" t="s">
        <v>16</v>
      </c>
      <c r="D65" s="124"/>
      <c r="E65" s="66">
        <v>4</v>
      </c>
      <c r="F65" s="57">
        <f t="shared" ref="F65:F75" si="4">D65*E65</f>
        <v>0</v>
      </c>
    </row>
    <row r="66" spans="1:6" x14ac:dyDescent="0.35">
      <c r="A66" s="53" t="s">
        <v>225</v>
      </c>
      <c r="B66" s="62" t="s">
        <v>193</v>
      </c>
      <c r="C66" s="55" t="s">
        <v>16</v>
      </c>
      <c r="D66" s="124"/>
      <c r="E66" s="66">
        <v>1</v>
      </c>
      <c r="F66" s="57">
        <f t="shared" si="4"/>
        <v>0</v>
      </c>
    </row>
    <row r="67" spans="1:6" x14ac:dyDescent="0.35">
      <c r="A67" s="53" t="s">
        <v>226</v>
      </c>
      <c r="B67" s="62" t="s">
        <v>153</v>
      </c>
      <c r="C67" s="55" t="s">
        <v>16</v>
      </c>
      <c r="D67" s="124"/>
      <c r="E67" s="66">
        <v>1</v>
      </c>
      <c r="F67" s="57">
        <f t="shared" si="4"/>
        <v>0</v>
      </c>
    </row>
    <row r="68" spans="1:6" x14ac:dyDescent="0.35">
      <c r="A68" s="53" t="s">
        <v>227</v>
      </c>
      <c r="B68" s="62" t="s">
        <v>154</v>
      </c>
      <c r="C68" s="55" t="s">
        <v>16</v>
      </c>
      <c r="D68" s="124"/>
      <c r="E68" s="66">
        <v>1</v>
      </c>
      <c r="F68" s="57">
        <f t="shared" si="4"/>
        <v>0</v>
      </c>
    </row>
    <row r="69" spans="1:6" x14ac:dyDescent="0.35">
      <c r="A69" s="53" t="s">
        <v>228</v>
      </c>
      <c r="B69" s="62" t="s">
        <v>155</v>
      </c>
      <c r="C69" s="55" t="s">
        <v>16</v>
      </c>
      <c r="D69" s="124"/>
      <c r="E69" s="66">
        <v>1</v>
      </c>
      <c r="F69" s="57">
        <f t="shared" si="4"/>
        <v>0</v>
      </c>
    </row>
    <row r="70" spans="1:6" x14ac:dyDescent="0.35">
      <c r="A70" s="53" t="s">
        <v>229</v>
      </c>
      <c r="B70" s="62" t="s">
        <v>198</v>
      </c>
      <c r="C70" s="55" t="s">
        <v>16</v>
      </c>
      <c r="D70" s="124"/>
      <c r="E70" s="66">
        <v>1</v>
      </c>
      <c r="F70" s="57">
        <f t="shared" si="4"/>
        <v>0</v>
      </c>
    </row>
    <row r="71" spans="1:6" x14ac:dyDescent="0.35">
      <c r="A71" s="53" t="s">
        <v>230</v>
      </c>
      <c r="B71" s="62" t="s">
        <v>200</v>
      </c>
      <c r="C71" s="55" t="s">
        <v>16</v>
      </c>
      <c r="D71" s="124"/>
      <c r="E71" s="63">
        <v>1</v>
      </c>
      <c r="F71" s="57">
        <f t="shared" si="4"/>
        <v>0</v>
      </c>
    </row>
    <row r="72" spans="1:6" x14ac:dyDescent="0.35">
      <c r="A72" s="53" t="s">
        <v>231</v>
      </c>
      <c r="B72" s="62" t="s">
        <v>202</v>
      </c>
      <c r="C72" s="55" t="s">
        <v>16</v>
      </c>
      <c r="D72" s="126"/>
      <c r="E72" s="63">
        <v>1</v>
      </c>
      <c r="F72" s="57">
        <f t="shared" si="4"/>
        <v>0</v>
      </c>
    </row>
    <row r="73" spans="1:6" x14ac:dyDescent="0.35">
      <c r="A73" s="53" t="s">
        <v>232</v>
      </c>
      <c r="B73" s="62" t="s">
        <v>204</v>
      </c>
      <c r="C73" s="55" t="s">
        <v>16</v>
      </c>
      <c r="D73" s="126"/>
      <c r="E73" s="69">
        <v>1</v>
      </c>
      <c r="F73" s="57">
        <f t="shared" si="4"/>
        <v>0</v>
      </c>
    </row>
    <row r="74" spans="1:6" ht="14" x14ac:dyDescent="0.35">
      <c r="A74" s="53" t="s">
        <v>233</v>
      </c>
      <c r="B74" s="62" t="s">
        <v>206</v>
      </c>
      <c r="C74" s="55" t="s">
        <v>16</v>
      </c>
      <c r="D74" s="127"/>
      <c r="E74" s="71">
        <v>1</v>
      </c>
      <c r="F74" s="57">
        <f>D74*E74</f>
        <v>0</v>
      </c>
    </row>
    <row r="75" spans="1:6" ht="14" x14ac:dyDescent="0.35">
      <c r="A75" s="53" t="s">
        <v>234</v>
      </c>
      <c r="B75" s="62" t="s">
        <v>208</v>
      </c>
      <c r="C75" s="55" t="s">
        <v>16</v>
      </c>
      <c r="D75" s="127"/>
      <c r="E75" s="71">
        <v>1</v>
      </c>
      <c r="F75" s="57">
        <f t="shared" si="4"/>
        <v>0</v>
      </c>
    </row>
    <row r="76" spans="1:6" ht="14" x14ac:dyDescent="0.35">
      <c r="A76" s="53"/>
      <c r="B76" s="62"/>
      <c r="C76" s="55"/>
      <c r="D76" s="70"/>
      <c r="E76" s="71"/>
      <c r="F76" s="57"/>
    </row>
    <row r="77" spans="1:6" ht="14" x14ac:dyDescent="0.35">
      <c r="A77" s="53"/>
      <c r="B77" s="30" t="s">
        <v>235</v>
      </c>
      <c r="C77" s="55"/>
      <c r="D77" s="70"/>
      <c r="E77" s="71"/>
      <c r="F77" s="57"/>
    </row>
    <row r="78" spans="1:6" ht="14" x14ac:dyDescent="0.35">
      <c r="A78" s="53" t="s">
        <v>236</v>
      </c>
      <c r="B78" s="62" t="s">
        <v>191</v>
      </c>
      <c r="C78" s="55" t="s">
        <v>16</v>
      </c>
      <c r="D78" s="127"/>
      <c r="E78" s="71">
        <v>86</v>
      </c>
      <c r="F78" s="57">
        <f>D78*E78</f>
        <v>0</v>
      </c>
    </row>
    <row r="79" spans="1:6" ht="14" x14ac:dyDescent="0.35">
      <c r="A79" s="53" t="s">
        <v>237</v>
      </c>
      <c r="B79" s="62" t="s">
        <v>152</v>
      </c>
      <c r="C79" s="55" t="s">
        <v>16</v>
      </c>
      <c r="D79" s="127"/>
      <c r="E79" s="71">
        <v>4</v>
      </c>
      <c r="F79" s="57">
        <f t="shared" ref="F79:F89" si="5">D79*E79</f>
        <v>0</v>
      </c>
    </row>
    <row r="80" spans="1:6" ht="14" x14ac:dyDescent="0.35">
      <c r="A80" s="53" t="s">
        <v>238</v>
      </c>
      <c r="B80" s="62" t="s">
        <v>193</v>
      </c>
      <c r="C80" s="55" t="s">
        <v>16</v>
      </c>
      <c r="D80" s="127"/>
      <c r="E80" s="71">
        <v>1</v>
      </c>
      <c r="F80" s="57">
        <f t="shared" si="5"/>
        <v>0</v>
      </c>
    </row>
    <row r="81" spans="1:6" ht="14" x14ac:dyDescent="0.35">
      <c r="A81" s="53" t="s">
        <v>239</v>
      </c>
      <c r="B81" s="62" t="s">
        <v>153</v>
      </c>
      <c r="C81" s="55" t="s">
        <v>16</v>
      </c>
      <c r="D81" s="127"/>
      <c r="E81" s="71">
        <v>1</v>
      </c>
      <c r="F81" s="57">
        <f t="shared" si="5"/>
        <v>0</v>
      </c>
    </row>
    <row r="82" spans="1:6" ht="14" x14ac:dyDescent="0.35">
      <c r="A82" s="53" t="s">
        <v>240</v>
      </c>
      <c r="B82" s="62" t="s">
        <v>154</v>
      </c>
      <c r="C82" s="55" t="s">
        <v>16</v>
      </c>
      <c r="D82" s="127"/>
      <c r="E82" s="71">
        <v>1</v>
      </c>
      <c r="F82" s="57">
        <f t="shared" si="5"/>
        <v>0</v>
      </c>
    </row>
    <row r="83" spans="1:6" ht="14" x14ac:dyDescent="0.35">
      <c r="A83" s="53" t="s">
        <v>241</v>
      </c>
      <c r="B83" s="62" t="s">
        <v>155</v>
      </c>
      <c r="C83" s="55" t="s">
        <v>16</v>
      </c>
      <c r="D83" s="127"/>
      <c r="E83" s="71">
        <v>1</v>
      </c>
      <c r="F83" s="57">
        <f t="shared" si="5"/>
        <v>0</v>
      </c>
    </row>
    <row r="84" spans="1:6" ht="14" x14ac:dyDescent="0.35">
      <c r="A84" s="53" t="s">
        <v>242</v>
      </c>
      <c r="B84" s="62" t="s">
        <v>198</v>
      </c>
      <c r="C84" s="55" t="s">
        <v>16</v>
      </c>
      <c r="D84" s="127"/>
      <c r="E84" s="71">
        <v>1</v>
      </c>
      <c r="F84" s="57">
        <f t="shared" si="5"/>
        <v>0</v>
      </c>
    </row>
    <row r="85" spans="1:6" ht="14" x14ac:dyDescent="0.35">
      <c r="A85" s="53" t="s">
        <v>243</v>
      </c>
      <c r="B85" s="62" t="s">
        <v>200</v>
      </c>
      <c r="C85" s="55" t="s">
        <v>16</v>
      </c>
      <c r="D85" s="127"/>
      <c r="E85" s="71">
        <v>1</v>
      </c>
      <c r="F85" s="57">
        <f t="shared" si="5"/>
        <v>0</v>
      </c>
    </row>
    <row r="86" spans="1:6" ht="14" x14ac:dyDescent="0.35">
      <c r="A86" s="53" t="s">
        <v>244</v>
      </c>
      <c r="B86" s="62" t="s">
        <v>202</v>
      </c>
      <c r="C86" s="55" t="s">
        <v>16</v>
      </c>
      <c r="D86" s="127"/>
      <c r="E86" s="71">
        <v>1</v>
      </c>
      <c r="F86" s="57">
        <f t="shared" si="5"/>
        <v>0</v>
      </c>
    </row>
    <row r="87" spans="1:6" ht="14" x14ac:dyDescent="0.35">
      <c r="A87" s="53" t="s">
        <v>245</v>
      </c>
      <c r="B87" s="62" t="s">
        <v>204</v>
      </c>
      <c r="C87" s="55" t="s">
        <v>16</v>
      </c>
      <c r="D87" s="127"/>
      <c r="E87" s="71">
        <v>1</v>
      </c>
      <c r="F87" s="57">
        <f t="shared" si="5"/>
        <v>0</v>
      </c>
    </row>
    <row r="88" spans="1:6" ht="14" x14ac:dyDescent="0.35">
      <c r="A88" s="53" t="s">
        <v>246</v>
      </c>
      <c r="B88" s="62" t="s">
        <v>206</v>
      </c>
      <c r="C88" s="55" t="s">
        <v>16</v>
      </c>
      <c r="D88" s="127"/>
      <c r="E88" s="71">
        <v>1</v>
      </c>
      <c r="F88" s="57">
        <f>D88*E88</f>
        <v>0</v>
      </c>
    </row>
    <row r="89" spans="1:6" ht="14" x14ac:dyDescent="0.35">
      <c r="A89" s="53" t="s">
        <v>247</v>
      </c>
      <c r="B89" s="62" t="s">
        <v>208</v>
      </c>
      <c r="C89" s="55" t="s">
        <v>16</v>
      </c>
      <c r="D89" s="127"/>
      <c r="E89" s="71">
        <v>1</v>
      </c>
      <c r="F89" s="57">
        <f t="shared" si="5"/>
        <v>0</v>
      </c>
    </row>
    <row r="90" spans="1:6" ht="14" x14ac:dyDescent="0.35">
      <c r="A90" s="53"/>
      <c r="B90" s="62"/>
      <c r="C90" s="55"/>
      <c r="D90" s="70"/>
      <c r="E90" s="71"/>
      <c r="F90" s="57"/>
    </row>
    <row r="91" spans="1:6" ht="25" x14ac:dyDescent="0.35">
      <c r="A91" s="53" t="s">
        <v>248</v>
      </c>
      <c r="B91" s="67" t="s">
        <v>249</v>
      </c>
      <c r="C91" s="55" t="s">
        <v>9</v>
      </c>
      <c r="D91" s="127"/>
      <c r="E91" s="68" t="s">
        <v>312</v>
      </c>
      <c r="F91" s="57">
        <f>-D91*SUM(F78:F89)*0.1</f>
        <v>0</v>
      </c>
    </row>
    <row r="92" spans="1:6" ht="14" x14ac:dyDescent="0.35">
      <c r="A92" s="53"/>
      <c r="B92" s="62"/>
      <c r="C92" s="55"/>
      <c r="D92" s="70"/>
      <c r="E92" s="71"/>
      <c r="F92" s="57"/>
    </row>
    <row r="93" spans="1:6" ht="28" x14ac:dyDescent="0.35">
      <c r="A93" s="15"/>
      <c r="B93" s="12" t="s">
        <v>250</v>
      </c>
      <c r="C93" s="15"/>
      <c r="D93" s="70"/>
      <c r="E93" s="71"/>
      <c r="F93" s="57"/>
    </row>
    <row r="94" spans="1:6" ht="14" x14ac:dyDescent="0.35">
      <c r="A94" s="53"/>
      <c r="B94" s="32" t="s">
        <v>251</v>
      </c>
      <c r="C94" s="55"/>
      <c r="D94" s="70"/>
      <c r="E94" s="71"/>
      <c r="F94" s="57"/>
    </row>
    <row r="95" spans="1:6" ht="14" x14ac:dyDescent="0.35">
      <c r="A95" s="53" t="s">
        <v>252</v>
      </c>
      <c r="B95" s="58" t="s">
        <v>159</v>
      </c>
      <c r="C95" s="55" t="s">
        <v>16</v>
      </c>
      <c r="D95" s="127"/>
      <c r="E95" s="71">
        <v>3</v>
      </c>
      <c r="F95" s="57">
        <f>D95*E95</f>
        <v>0</v>
      </c>
    </row>
    <row r="96" spans="1:6" ht="14" x14ac:dyDescent="0.35">
      <c r="A96" s="53" t="s">
        <v>253</v>
      </c>
      <c r="B96" s="58" t="s">
        <v>161</v>
      </c>
      <c r="C96" s="55" t="s">
        <v>16</v>
      </c>
      <c r="D96" s="127"/>
      <c r="E96" s="71">
        <v>1</v>
      </c>
      <c r="F96" s="57">
        <f t="shared" ref="F96:F116" si="6">D96*E96</f>
        <v>0</v>
      </c>
    </row>
    <row r="97" spans="1:6" ht="14" x14ac:dyDescent="0.35">
      <c r="A97" s="53" t="s">
        <v>254</v>
      </c>
      <c r="B97" s="58" t="s">
        <v>163</v>
      </c>
      <c r="C97" s="55" t="s">
        <v>16</v>
      </c>
      <c r="D97" s="127"/>
      <c r="E97" s="71">
        <v>1</v>
      </c>
      <c r="F97" s="57">
        <f t="shared" si="6"/>
        <v>0</v>
      </c>
    </row>
    <row r="98" spans="1:6" ht="14" x14ac:dyDescent="0.35">
      <c r="A98" s="53" t="s">
        <v>255</v>
      </c>
      <c r="B98" s="58" t="s">
        <v>165</v>
      </c>
      <c r="C98" s="55" t="s">
        <v>16</v>
      </c>
      <c r="D98" s="127"/>
      <c r="E98" s="71">
        <v>1</v>
      </c>
      <c r="F98" s="57">
        <f t="shared" si="6"/>
        <v>0</v>
      </c>
    </row>
    <row r="99" spans="1:6" ht="14" x14ac:dyDescent="0.35">
      <c r="A99" s="53" t="s">
        <v>256</v>
      </c>
      <c r="B99" s="62" t="s">
        <v>167</v>
      </c>
      <c r="C99" s="55" t="s">
        <v>16</v>
      </c>
      <c r="D99" s="127"/>
      <c r="E99" s="71">
        <v>1</v>
      </c>
      <c r="F99" s="57">
        <f t="shared" si="6"/>
        <v>0</v>
      </c>
    </row>
    <row r="100" spans="1:6" ht="14" x14ac:dyDescent="0.35">
      <c r="A100" s="53" t="s">
        <v>257</v>
      </c>
      <c r="B100" s="62" t="s">
        <v>169</v>
      </c>
      <c r="C100" s="55" t="s">
        <v>16</v>
      </c>
      <c r="D100" s="127"/>
      <c r="E100" s="71">
        <v>1</v>
      </c>
      <c r="F100" s="57">
        <f t="shared" si="6"/>
        <v>0</v>
      </c>
    </row>
    <row r="101" spans="1:6" ht="14" x14ac:dyDescent="0.35">
      <c r="A101" s="53" t="s">
        <v>258</v>
      </c>
      <c r="B101" s="62" t="s">
        <v>171</v>
      </c>
      <c r="C101" s="55" t="s">
        <v>16</v>
      </c>
      <c r="D101" s="127"/>
      <c r="E101" s="71">
        <v>1</v>
      </c>
      <c r="F101" s="57">
        <f t="shared" si="6"/>
        <v>0</v>
      </c>
    </row>
    <row r="102" spans="1:6" ht="14" x14ac:dyDescent="0.35">
      <c r="A102" s="53" t="s">
        <v>259</v>
      </c>
      <c r="B102" s="62" t="s">
        <v>173</v>
      </c>
      <c r="C102" s="55" t="s">
        <v>16</v>
      </c>
      <c r="D102" s="127"/>
      <c r="E102" s="71">
        <v>1</v>
      </c>
      <c r="F102" s="57">
        <f t="shared" si="6"/>
        <v>0</v>
      </c>
    </row>
    <row r="103" spans="1:6" ht="14" x14ac:dyDescent="0.35">
      <c r="A103" s="53" t="s">
        <v>260</v>
      </c>
      <c r="B103" s="62" t="s">
        <v>175</v>
      </c>
      <c r="C103" s="55" t="s">
        <v>16</v>
      </c>
      <c r="D103" s="127"/>
      <c r="E103" s="71">
        <v>1</v>
      </c>
      <c r="F103" s="57">
        <f t="shared" si="6"/>
        <v>0</v>
      </c>
    </row>
    <row r="104" spans="1:6" ht="14" x14ac:dyDescent="0.35">
      <c r="A104" s="53" t="s">
        <v>261</v>
      </c>
      <c r="B104" s="62" t="s">
        <v>177</v>
      </c>
      <c r="C104" s="55" t="s">
        <v>16</v>
      </c>
      <c r="D104" s="127"/>
      <c r="E104" s="71">
        <v>1</v>
      </c>
      <c r="F104" s="57">
        <f t="shared" si="6"/>
        <v>0</v>
      </c>
    </row>
    <row r="105" spans="1:6" ht="14" x14ac:dyDescent="0.35">
      <c r="A105" s="53"/>
      <c r="B105" s="62"/>
      <c r="C105" s="55"/>
      <c r="D105" s="70"/>
      <c r="E105" s="71"/>
      <c r="F105" s="72"/>
    </row>
    <row r="106" spans="1:6" ht="25" x14ac:dyDescent="0.35">
      <c r="A106" s="53"/>
      <c r="B106" s="33" t="s">
        <v>262</v>
      </c>
      <c r="C106" s="55"/>
      <c r="D106" s="70"/>
      <c r="E106" s="71"/>
      <c r="F106" s="72"/>
    </row>
    <row r="107" spans="1:6" ht="14" x14ac:dyDescent="0.35">
      <c r="A107" s="53" t="s">
        <v>263</v>
      </c>
      <c r="B107" s="58" t="s">
        <v>159</v>
      </c>
      <c r="C107" s="55" t="s">
        <v>16</v>
      </c>
      <c r="D107" s="127"/>
      <c r="E107" s="71">
        <v>1</v>
      </c>
      <c r="F107" s="57">
        <f>D107*E107</f>
        <v>0</v>
      </c>
    </row>
    <row r="108" spans="1:6" ht="14" x14ac:dyDescent="0.35">
      <c r="A108" s="53" t="s">
        <v>264</v>
      </c>
      <c r="B108" s="58" t="s">
        <v>161</v>
      </c>
      <c r="C108" s="55" t="s">
        <v>16</v>
      </c>
      <c r="D108" s="127"/>
      <c r="E108" s="71">
        <v>1</v>
      </c>
      <c r="F108" s="57">
        <f t="shared" si="6"/>
        <v>0</v>
      </c>
    </row>
    <row r="109" spans="1:6" ht="14" x14ac:dyDescent="0.35">
      <c r="A109" s="53" t="s">
        <v>265</v>
      </c>
      <c r="B109" s="58" t="s">
        <v>163</v>
      </c>
      <c r="C109" s="55" t="s">
        <v>16</v>
      </c>
      <c r="D109" s="127"/>
      <c r="E109" s="71">
        <v>1</v>
      </c>
      <c r="F109" s="57">
        <f t="shared" si="6"/>
        <v>0</v>
      </c>
    </row>
    <row r="110" spans="1:6" ht="14" x14ac:dyDescent="0.35">
      <c r="A110" s="53" t="s">
        <v>266</v>
      </c>
      <c r="B110" s="58" t="s">
        <v>165</v>
      </c>
      <c r="C110" s="55" t="s">
        <v>16</v>
      </c>
      <c r="D110" s="127"/>
      <c r="E110" s="71">
        <v>1</v>
      </c>
      <c r="F110" s="57">
        <f t="shared" si="6"/>
        <v>0</v>
      </c>
    </row>
    <row r="111" spans="1:6" ht="14" x14ac:dyDescent="0.35">
      <c r="A111" s="53" t="s">
        <v>267</v>
      </c>
      <c r="B111" s="62" t="s">
        <v>167</v>
      </c>
      <c r="C111" s="55" t="s">
        <v>16</v>
      </c>
      <c r="D111" s="127"/>
      <c r="E111" s="71">
        <v>1</v>
      </c>
      <c r="F111" s="57">
        <f t="shared" si="6"/>
        <v>0</v>
      </c>
    </row>
    <row r="112" spans="1:6" ht="14" x14ac:dyDescent="0.35">
      <c r="A112" s="53" t="s">
        <v>268</v>
      </c>
      <c r="B112" s="62" t="s">
        <v>169</v>
      </c>
      <c r="C112" s="55" t="s">
        <v>16</v>
      </c>
      <c r="D112" s="127"/>
      <c r="E112" s="71">
        <v>1</v>
      </c>
      <c r="F112" s="57">
        <f t="shared" si="6"/>
        <v>0</v>
      </c>
    </row>
    <row r="113" spans="1:8" ht="14" x14ac:dyDescent="0.35">
      <c r="A113" s="53" t="s">
        <v>269</v>
      </c>
      <c r="B113" s="62" t="s">
        <v>171</v>
      </c>
      <c r="C113" s="55" t="s">
        <v>16</v>
      </c>
      <c r="D113" s="127"/>
      <c r="E113" s="71">
        <v>1</v>
      </c>
      <c r="F113" s="57">
        <f t="shared" si="6"/>
        <v>0</v>
      </c>
    </row>
    <row r="114" spans="1:8" ht="14" x14ac:dyDescent="0.35">
      <c r="A114" s="53" t="s">
        <v>270</v>
      </c>
      <c r="B114" s="62" t="s">
        <v>173</v>
      </c>
      <c r="C114" s="55" t="s">
        <v>16</v>
      </c>
      <c r="D114" s="127"/>
      <c r="E114" s="71">
        <v>1</v>
      </c>
      <c r="F114" s="57">
        <f t="shared" si="6"/>
        <v>0</v>
      </c>
    </row>
    <row r="115" spans="1:8" ht="14" x14ac:dyDescent="0.35">
      <c r="A115" s="53" t="s">
        <v>271</v>
      </c>
      <c r="B115" s="62" t="s">
        <v>175</v>
      </c>
      <c r="C115" s="55" t="s">
        <v>16</v>
      </c>
      <c r="D115" s="127"/>
      <c r="E115" s="71">
        <v>1</v>
      </c>
      <c r="F115" s="57">
        <f t="shared" si="6"/>
        <v>0</v>
      </c>
    </row>
    <row r="116" spans="1:8" ht="14" x14ac:dyDescent="0.35">
      <c r="A116" s="53" t="s">
        <v>272</v>
      </c>
      <c r="B116" s="62" t="s">
        <v>177</v>
      </c>
      <c r="C116" s="55" t="s">
        <v>16</v>
      </c>
      <c r="D116" s="127"/>
      <c r="E116" s="71">
        <v>1</v>
      </c>
      <c r="F116" s="57">
        <f t="shared" si="6"/>
        <v>0</v>
      </c>
    </row>
    <row r="117" spans="1:8" ht="14" x14ac:dyDescent="0.35">
      <c r="A117" s="53"/>
      <c r="B117" s="62"/>
      <c r="C117" s="55"/>
      <c r="D117" s="70"/>
      <c r="E117" s="71"/>
      <c r="F117" s="57"/>
    </row>
    <row r="118" spans="1:8" ht="14" x14ac:dyDescent="0.35">
      <c r="A118" s="34"/>
      <c r="B118" s="35" t="s">
        <v>273</v>
      </c>
      <c r="C118" s="36"/>
      <c r="D118" s="70"/>
      <c r="E118" s="71"/>
      <c r="F118" s="57"/>
    </row>
    <row r="119" spans="1:8" ht="14" x14ac:dyDescent="0.35">
      <c r="A119" s="34" t="s">
        <v>274</v>
      </c>
      <c r="B119" s="37" t="s">
        <v>275</v>
      </c>
      <c r="C119" s="36" t="s">
        <v>16</v>
      </c>
      <c r="D119" s="127"/>
      <c r="E119" s="71">
        <v>1</v>
      </c>
      <c r="F119" s="57">
        <f t="shared" ref="F119:F123" si="7">D119*E119</f>
        <v>0</v>
      </c>
    </row>
    <row r="120" spans="1:8" ht="14" x14ac:dyDescent="0.35">
      <c r="A120" s="34" t="s">
        <v>276</v>
      </c>
      <c r="B120" s="37" t="s">
        <v>277</v>
      </c>
      <c r="C120" s="36" t="s">
        <v>16</v>
      </c>
      <c r="D120" s="127"/>
      <c r="E120" s="71">
        <v>1</v>
      </c>
      <c r="F120" s="57">
        <f t="shared" si="7"/>
        <v>0</v>
      </c>
    </row>
    <row r="121" spans="1:8" ht="14" x14ac:dyDescent="0.35">
      <c r="A121" s="34" t="s">
        <v>278</v>
      </c>
      <c r="B121" s="37" t="s">
        <v>279</v>
      </c>
      <c r="C121" s="36" t="s">
        <v>16</v>
      </c>
      <c r="D121" s="127"/>
      <c r="E121" s="71">
        <v>1</v>
      </c>
      <c r="F121" s="57">
        <f t="shared" si="7"/>
        <v>0</v>
      </c>
    </row>
    <row r="122" spans="1:8" x14ac:dyDescent="0.35">
      <c r="A122" s="34" t="s">
        <v>280</v>
      </c>
      <c r="B122" s="37" t="s">
        <v>281</v>
      </c>
      <c r="C122" s="36" t="s">
        <v>16</v>
      </c>
      <c r="D122" s="126"/>
      <c r="E122" s="69">
        <v>1</v>
      </c>
      <c r="F122" s="57">
        <f t="shared" si="7"/>
        <v>0</v>
      </c>
    </row>
    <row r="123" spans="1:8" ht="25" x14ac:dyDescent="0.35">
      <c r="A123" s="34" t="s">
        <v>282</v>
      </c>
      <c r="B123" s="37" t="s">
        <v>283</v>
      </c>
      <c r="C123" s="36" t="s">
        <v>284</v>
      </c>
      <c r="D123" s="126"/>
      <c r="E123" s="63">
        <v>1</v>
      </c>
      <c r="F123" s="57">
        <f t="shared" si="7"/>
        <v>0</v>
      </c>
    </row>
    <row r="124" spans="1:8" ht="26.25" customHeight="1" x14ac:dyDescent="0.35">
      <c r="A124" s="184" t="s">
        <v>314</v>
      </c>
      <c r="B124" s="185"/>
      <c r="C124" s="185"/>
      <c r="D124" s="185"/>
      <c r="E124" s="186"/>
      <c r="F124" s="50">
        <f>SUM(F8:F123)</f>
        <v>0</v>
      </c>
      <c r="G124" s="16"/>
      <c r="H124" s="16"/>
    </row>
    <row r="125" spans="1:8" ht="14" x14ac:dyDescent="0.35">
      <c r="A125" s="73"/>
      <c r="B125" s="74"/>
      <c r="C125" s="75"/>
      <c r="D125" s="76"/>
    </row>
    <row r="126" spans="1:8" ht="14.25" customHeight="1" x14ac:dyDescent="0.35">
      <c r="A126" s="170" t="s">
        <v>125</v>
      </c>
      <c r="B126" s="170"/>
      <c r="C126" s="170"/>
      <c r="D126" s="170"/>
      <c r="E126" s="170"/>
      <c r="F126" s="170"/>
    </row>
    <row r="127" spans="1:8" ht="14" x14ac:dyDescent="0.35">
      <c r="A127" s="78"/>
      <c r="B127" s="79" t="s">
        <v>124</v>
      </c>
      <c r="C127" s="78"/>
      <c r="D127" s="78"/>
      <c r="E127" s="80"/>
      <c r="F127" s="57"/>
    </row>
    <row r="128" spans="1:8" ht="235.25" customHeight="1" x14ac:dyDescent="0.35">
      <c r="A128" s="15"/>
      <c r="B128" s="54" t="s">
        <v>330</v>
      </c>
      <c r="C128" s="15"/>
      <c r="D128" s="64"/>
      <c r="E128" s="80"/>
      <c r="F128" s="57"/>
    </row>
    <row r="129" spans="1:6" ht="14" x14ac:dyDescent="0.35">
      <c r="A129" s="15"/>
      <c r="B129" s="38"/>
      <c r="C129" s="15"/>
      <c r="D129" s="64"/>
      <c r="E129" s="80"/>
      <c r="F129" s="57"/>
    </row>
    <row r="130" spans="1:6" x14ac:dyDescent="0.35">
      <c r="A130" s="53"/>
      <c r="B130" s="30" t="s">
        <v>123</v>
      </c>
      <c r="C130" s="55"/>
      <c r="D130" s="60"/>
      <c r="E130" s="80"/>
      <c r="F130" s="57"/>
    </row>
    <row r="131" spans="1:6" x14ac:dyDescent="0.35">
      <c r="A131" s="53" t="s">
        <v>122</v>
      </c>
      <c r="B131" s="58" t="s">
        <v>121</v>
      </c>
      <c r="C131" s="55" t="s">
        <v>16</v>
      </c>
      <c r="D131" s="123"/>
      <c r="E131" s="81">
        <v>100</v>
      </c>
      <c r="F131" s="57">
        <f>D131*E131</f>
        <v>0</v>
      </c>
    </row>
    <row r="132" spans="1:6" ht="25" x14ac:dyDescent="0.35">
      <c r="A132" s="53" t="s">
        <v>120</v>
      </c>
      <c r="B132" s="58" t="s">
        <v>119</v>
      </c>
      <c r="C132" s="55" t="s">
        <v>118</v>
      </c>
      <c r="D132" s="123"/>
      <c r="E132" s="81">
        <v>64</v>
      </c>
      <c r="F132" s="57">
        <f t="shared" ref="F132:F133" si="8">D132*E132</f>
        <v>0</v>
      </c>
    </row>
    <row r="133" spans="1:6" ht="25" x14ac:dyDescent="0.35">
      <c r="A133" s="53" t="s">
        <v>117</v>
      </c>
      <c r="B133" s="67" t="s">
        <v>116</v>
      </c>
      <c r="C133" s="55" t="s">
        <v>17</v>
      </c>
      <c r="D133" s="123"/>
      <c r="E133" s="81">
        <v>5</v>
      </c>
      <c r="F133" s="57">
        <f t="shared" si="8"/>
        <v>0</v>
      </c>
    </row>
    <row r="134" spans="1:6" x14ac:dyDescent="0.35">
      <c r="A134" s="53"/>
      <c r="B134" s="58"/>
      <c r="C134" s="55"/>
      <c r="D134" s="60"/>
      <c r="E134" s="82"/>
      <c r="F134" s="57"/>
    </row>
    <row r="135" spans="1:6" x14ac:dyDescent="0.35">
      <c r="A135" s="53"/>
      <c r="B135" s="32" t="s">
        <v>115</v>
      </c>
      <c r="C135" s="55"/>
      <c r="D135" s="60"/>
      <c r="E135" s="82"/>
      <c r="F135" s="57"/>
    </row>
    <row r="136" spans="1:6" ht="62.5" x14ac:dyDescent="0.35">
      <c r="A136" s="53" t="s">
        <v>114</v>
      </c>
      <c r="B136" s="62" t="s">
        <v>113</v>
      </c>
      <c r="C136" s="55" t="s">
        <v>111</v>
      </c>
      <c r="D136" s="123"/>
      <c r="E136" s="81">
        <v>2</v>
      </c>
      <c r="F136" s="57">
        <f>D136*E136</f>
        <v>0</v>
      </c>
    </row>
    <row r="137" spans="1:6" ht="62.5" x14ac:dyDescent="0.35">
      <c r="A137" s="53" t="s">
        <v>112</v>
      </c>
      <c r="B137" s="62" t="s">
        <v>285</v>
      </c>
      <c r="C137" s="55" t="s">
        <v>111</v>
      </c>
      <c r="D137" s="123"/>
      <c r="E137" s="81">
        <v>2</v>
      </c>
      <c r="F137" s="57">
        <f t="shared" ref="F137:F150" si="9">D137*E137</f>
        <v>0</v>
      </c>
    </row>
    <row r="138" spans="1:6" ht="25" x14ac:dyDescent="0.35">
      <c r="A138" s="53" t="s">
        <v>110</v>
      </c>
      <c r="B138" s="67" t="s">
        <v>331</v>
      </c>
      <c r="C138" s="55" t="s">
        <v>17</v>
      </c>
      <c r="D138" s="123"/>
      <c r="E138" s="81">
        <v>300</v>
      </c>
      <c r="F138" s="57">
        <f t="shared" si="9"/>
        <v>0</v>
      </c>
    </row>
    <row r="139" spans="1:6" x14ac:dyDescent="0.35">
      <c r="A139" s="53" t="s">
        <v>109</v>
      </c>
      <c r="B139" s="39" t="s">
        <v>332</v>
      </c>
      <c r="C139" s="55" t="s">
        <v>17</v>
      </c>
      <c r="D139" s="126"/>
      <c r="E139" s="83">
        <v>2</v>
      </c>
      <c r="F139" s="57">
        <f t="shared" si="9"/>
        <v>0</v>
      </c>
    </row>
    <row r="140" spans="1:6" x14ac:dyDescent="0.35">
      <c r="A140" s="53" t="s">
        <v>108</v>
      </c>
      <c r="B140" s="39" t="s">
        <v>333</v>
      </c>
      <c r="C140" s="55" t="s">
        <v>17</v>
      </c>
      <c r="D140" s="126"/>
      <c r="E140" s="83">
        <v>2</v>
      </c>
      <c r="F140" s="57">
        <f t="shared" si="9"/>
        <v>0</v>
      </c>
    </row>
    <row r="141" spans="1:6" ht="62.5" x14ac:dyDescent="0.35">
      <c r="A141" s="53" t="s">
        <v>107</v>
      </c>
      <c r="B141" s="67" t="s">
        <v>106</v>
      </c>
      <c r="C141" s="55" t="s">
        <v>105</v>
      </c>
      <c r="D141" s="123"/>
      <c r="E141" s="81">
        <v>5</v>
      </c>
      <c r="F141" s="57">
        <f t="shared" si="9"/>
        <v>0</v>
      </c>
    </row>
    <row r="142" spans="1:6" ht="25" x14ac:dyDescent="0.35">
      <c r="A142" s="53" t="s">
        <v>104</v>
      </c>
      <c r="B142" s="67" t="s">
        <v>103</v>
      </c>
      <c r="C142" s="55" t="s">
        <v>102</v>
      </c>
      <c r="D142" s="128"/>
      <c r="E142" s="84">
        <v>1</v>
      </c>
      <c r="F142" s="57">
        <f t="shared" si="9"/>
        <v>0</v>
      </c>
    </row>
    <row r="143" spans="1:6" x14ac:dyDescent="0.35">
      <c r="A143" s="53" t="s">
        <v>101</v>
      </c>
      <c r="B143" s="58" t="s">
        <v>100</v>
      </c>
      <c r="C143" s="55" t="s">
        <v>16</v>
      </c>
      <c r="D143" s="128"/>
      <c r="E143" s="84">
        <v>1</v>
      </c>
      <c r="F143" s="57">
        <f t="shared" si="9"/>
        <v>0</v>
      </c>
    </row>
    <row r="144" spans="1:6" ht="37.5" x14ac:dyDescent="0.35">
      <c r="A144" s="53" t="s">
        <v>99</v>
      </c>
      <c r="B144" s="67" t="s">
        <v>98</v>
      </c>
      <c r="C144" s="55" t="s">
        <v>97</v>
      </c>
      <c r="D144" s="123"/>
      <c r="E144" s="81">
        <v>1</v>
      </c>
      <c r="F144" s="57">
        <f t="shared" si="9"/>
        <v>0</v>
      </c>
    </row>
    <row r="145" spans="1:6" x14ac:dyDescent="0.35">
      <c r="A145" s="53"/>
      <c r="B145" s="58" t="s">
        <v>96</v>
      </c>
      <c r="C145" s="55"/>
      <c r="D145" s="129"/>
      <c r="E145" s="82"/>
      <c r="F145" s="57"/>
    </row>
    <row r="146" spans="1:6" x14ac:dyDescent="0.35">
      <c r="A146" s="53" t="s">
        <v>95</v>
      </c>
      <c r="B146" s="37" t="s">
        <v>94</v>
      </c>
      <c r="C146" s="55" t="s">
        <v>16</v>
      </c>
      <c r="D146" s="123"/>
      <c r="E146" s="84">
        <v>1</v>
      </c>
      <c r="F146" s="57">
        <f t="shared" si="9"/>
        <v>0</v>
      </c>
    </row>
    <row r="147" spans="1:6" x14ac:dyDescent="0.35">
      <c r="A147" s="53" t="s">
        <v>93</v>
      </c>
      <c r="B147" s="37" t="s">
        <v>92</v>
      </c>
      <c r="C147" s="55" t="s">
        <v>16</v>
      </c>
      <c r="D147" s="123"/>
      <c r="E147" s="84">
        <v>1</v>
      </c>
      <c r="F147" s="57">
        <f t="shared" si="9"/>
        <v>0</v>
      </c>
    </row>
    <row r="148" spans="1:6" x14ac:dyDescent="0.35">
      <c r="A148" s="53" t="s">
        <v>91</v>
      </c>
      <c r="B148" s="37" t="s">
        <v>90</v>
      </c>
      <c r="C148" s="55" t="s">
        <v>16</v>
      </c>
      <c r="D148" s="123"/>
      <c r="E148" s="84">
        <v>1</v>
      </c>
      <c r="F148" s="57">
        <f t="shared" si="9"/>
        <v>0</v>
      </c>
    </row>
    <row r="149" spans="1:6" x14ac:dyDescent="0.35">
      <c r="A149" s="53" t="s">
        <v>89</v>
      </c>
      <c r="B149" s="37" t="s">
        <v>88</v>
      </c>
      <c r="C149" s="55" t="s">
        <v>16</v>
      </c>
      <c r="D149" s="123"/>
      <c r="E149" s="84">
        <v>1</v>
      </c>
      <c r="F149" s="57">
        <f t="shared" si="9"/>
        <v>0</v>
      </c>
    </row>
    <row r="150" spans="1:6" x14ac:dyDescent="0.35">
      <c r="A150" s="53" t="s">
        <v>87</v>
      </c>
      <c r="B150" s="37" t="s">
        <v>334</v>
      </c>
      <c r="C150" s="36" t="s">
        <v>16</v>
      </c>
      <c r="D150" s="123"/>
      <c r="E150" s="84">
        <v>1</v>
      </c>
      <c r="F150" s="57">
        <f t="shared" si="9"/>
        <v>0</v>
      </c>
    </row>
    <row r="151" spans="1:6" ht="14" x14ac:dyDescent="0.35">
      <c r="A151" s="34"/>
      <c r="B151" s="40"/>
      <c r="C151" s="55"/>
      <c r="D151" s="64"/>
      <c r="E151" s="85"/>
      <c r="F151" s="57"/>
    </row>
    <row r="152" spans="1:6" ht="14" x14ac:dyDescent="0.35">
      <c r="A152" s="15"/>
      <c r="B152" s="12" t="s">
        <v>86</v>
      </c>
      <c r="C152" s="15"/>
      <c r="D152" s="64"/>
      <c r="E152" s="85"/>
      <c r="F152" s="57"/>
    </row>
    <row r="153" spans="1:6" x14ac:dyDescent="0.35">
      <c r="A153" s="53" t="s">
        <v>85</v>
      </c>
      <c r="B153" s="37" t="s">
        <v>335</v>
      </c>
      <c r="C153" s="36" t="s">
        <v>18</v>
      </c>
      <c r="D153" s="123"/>
      <c r="E153" s="81">
        <v>5</v>
      </c>
      <c r="F153" s="57">
        <f t="shared" ref="F153:F154" si="10">D153*E153</f>
        <v>0</v>
      </c>
    </row>
    <row r="154" spans="1:6" x14ac:dyDescent="0.35">
      <c r="A154" s="53" t="s">
        <v>84</v>
      </c>
      <c r="B154" s="37" t="s">
        <v>336</v>
      </c>
      <c r="C154" s="55" t="s">
        <v>18</v>
      </c>
      <c r="D154" s="123"/>
      <c r="E154" s="81">
        <v>5</v>
      </c>
      <c r="F154" s="57">
        <f t="shared" si="10"/>
        <v>0</v>
      </c>
    </row>
    <row r="155" spans="1:6" x14ac:dyDescent="0.35">
      <c r="A155" s="53"/>
      <c r="B155" s="37"/>
      <c r="C155" s="55"/>
      <c r="D155" s="60"/>
      <c r="E155" s="82"/>
      <c r="F155" s="57"/>
    </row>
    <row r="156" spans="1:6" ht="14" x14ac:dyDescent="0.35">
      <c r="A156" s="15"/>
      <c r="B156" s="12" t="s">
        <v>83</v>
      </c>
      <c r="C156" s="15"/>
      <c r="D156" s="64"/>
      <c r="E156" s="86"/>
      <c r="F156" s="57"/>
    </row>
    <row r="157" spans="1:6" ht="37.5" x14ac:dyDescent="0.35">
      <c r="A157" s="53" t="s">
        <v>82</v>
      </c>
      <c r="B157" s="67" t="s">
        <v>337</v>
      </c>
      <c r="C157" s="55" t="s">
        <v>17</v>
      </c>
      <c r="D157" s="123"/>
      <c r="E157" s="81">
        <v>96</v>
      </c>
      <c r="F157" s="57">
        <f t="shared" ref="F157:F158" si="11">D157*E157</f>
        <v>0</v>
      </c>
    </row>
    <row r="158" spans="1:6" x14ac:dyDescent="0.35">
      <c r="A158" s="53" t="s">
        <v>81</v>
      </c>
      <c r="B158" s="67" t="s">
        <v>80</v>
      </c>
      <c r="C158" s="55" t="s">
        <v>17</v>
      </c>
      <c r="D158" s="123"/>
      <c r="E158" s="81">
        <v>1</v>
      </c>
      <c r="F158" s="57">
        <f t="shared" si="11"/>
        <v>0</v>
      </c>
    </row>
    <row r="159" spans="1:6" ht="50" x14ac:dyDescent="0.35">
      <c r="A159" s="53"/>
      <c r="B159" s="67" t="s">
        <v>338</v>
      </c>
      <c r="C159" s="55"/>
      <c r="D159" s="60"/>
      <c r="E159" s="82"/>
      <c r="F159" s="57"/>
    </row>
    <row r="160" spans="1:6" x14ac:dyDescent="0.35">
      <c r="A160" s="53" t="s">
        <v>79</v>
      </c>
      <c r="B160" s="58" t="s">
        <v>78</v>
      </c>
      <c r="C160" s="55" t="s">
        <v>17</v>
      </c>
      <c r="D160" s="123"/>
      <c r="E160" s="81">
        <v>184</v>
      </c>
      <c r="F160" s="57">
        <f t="shared" ref="F160:F164" si="12">D160*E160</f>
        <v>0</v>
      </c>
    </row>
    <row r="161" spans="1:6" x14ac:dyDescent="0.35">
      <c r="A161" s="53" t="s">
        <v>77</v>
      </c>
      <c r="B161" s="41" t="s">
        <v>76</v>
      </c>
      <c r="C161" s="55" t="s">
        <v>17</v>
      </c>
      <c r="D161" s="123"/>
      <c r="E161" s="81">
        <v>16</v>
      </c>
      <c r="F161" s="57">
        <f t="shared" si="12"/>
        <v>0</v>
      </c>
    </row>
    <row r="162" spans="1:6" x14ac:dyDescent="0.35">
      <c r="A162" s="53" t="s">
        <v>75</v>
      </c>
      <c r="B162" s="58" t="s">
        <v>74</v>
      </c>
      <c r="C162" s="55" t="s">
        <v>17</v>
      </c>
      <c r="D162" s="123"/>
      <c r="E162" s="81">
        <v>2</v>
      </c>
      <c r="F162" s="57">
        <f t="shared" si="12"/>
        <v>0</v>
      </c>
    </row>
    <row r="163" spans="1:6" x14ac:dyDescent="0.35">
      <c r="A163" s="53" t="s">
        <v>73</v>
      </c>
      <c r="B163" s="58" t="s">
        <v>72</v>
      </c>
      <c r="C163" s="55" t="s">
        <v>17</v>
      </c>
      <c r="D163" s="123"/>
      <c r="E163" s="81">
        <v>2</v>
      </c>
      <c r="F163" s="57">
        <f t="shared" si="12"/>
        <v>0</v>
      </c>
    </row>
    <row r="164" spans="1:6" x14ac:dyDescent="0.35">
      <c r="A164" s="53" t="s">
        <v>71</v>
      </c>
      <c r="B164" s="58" t="s">
        <v>70</v>
      </c>
      <c r="C164" s="55" t="s">
        <v>18</v>
      </c>
      <c r="D164" s="123"/>
      <c r="E164" s="81">
        <v>655</v>
      </c>
      <c r="F164" s="57">
        <f t="shared" si="12"/>
        <v>0</v>
      </c>
    </row>
    <row r="165" spans="1:6" ht="14" x14ac:dyDescent="0.35">
      <c r="A165" s="42"/>
      <c r="B165" s="37"/>
      <c r="C165" s="36"/>
      <c r="D165" s="70"/>
      <c r="E165" s="87"/>
      <c r="F165" s="57"/>
    </row>
    <row r="166" spans="1:6" ht="28" x14ac:dyDescent="0.35">
      <c r="A166" s="15"/>
      <c r="B166" s="12" t="s">
        <v>69</v>
      </c>
      <c r="C166" s="15"/>
      <c r="D166" s="64"/>
      <c r="E166" s="86"/>
      <c r="F166" s="57"/>
    </row>
    <row r="167" spans="1:6" ht="14" x14ac:dyDescent="0.35">
      <c r="A167" s="15"/>
      <c r="B167" s="29" t="s">
        <v>68</v>
      </c>
      <c r="C167" s="15"/>
      <c r="D167" s="64"/>
      <c r="E167" s="86"/>
      <c r="F167" s="57"/>
    </row>
    <row r="168" spans="1:6" ht="37.5" x14ac:dyDescent="0.35">
      <c r="A168" s="53" t="s">
        <v>67</v>
      </c>
      <c r="B168" s="58" t="s">
        <v>66</v>
      </c>
      <c r="C168" s="55" t="s">
        <v>65</v>
      </c>
      <c r="D168" s="123"/>
      <c r="E168" s="81">
        <v>60</v>
      </c>
      <c r="F168" s="57">
        <f t="shared" ref="F168:F173" si="13">D168*E168</f>
        <v>0</v>
      </c>
    </row>
    <row r="169" spans="1:6" ht="50" x14ac:dyDescent="0.35">
      <c r="A169" s="53" t="s">
        <v>64</v>
      </c>
      <c r="B169" s="67" t="s">
        <v>63</v>
      </c>
      <c r="C169" s="55" t="s">
        <v>17</v>
      </c>
      <c r="D169" s="123"/>
      <c r="E169" s="81">
        <v>1</v>
      </c>
      <c r="F169" s="57">
        <f t="shared" si="13"/>
        <v>0</v>
      </c>
    </row>
    <row r="170" spans="1:6" ht="50" x14ac:dyDescent="0.35">
      <c r="A170" s="53" t="s">
        <v>62</v>
      </c>
      <c r="B170" s="67" t="s">
        <v>61</v>
      </c>
      <c r="C170" s="55" t="s">
        <v>17</v>
      </c>
      <c r="D170" s="123"/>
      <c r="E170" s="81">
        <v>1</v>
      </c>
      <c r="F170" s="57">
        <f t="shared" si="13"/>
        <v>0</v>
      </c>
    </row>
    <row r="171" spans="1:6" ht="25" x14ac:dyDescent="0.35">
      <c r="A171" s="53" t="s">
        <v>60</v>
      </c>
      <c r="B171" s="67" t="s">
        <v>59</v>
      </c>
      <c r="C171" s="55" t="s">
        <v>21</v>
      </c>
      <c r="D171" s="123"/>
      <c r="E171" s="81">
        <v>1</v>
      </c>
      <c r="F171" s="57">
        <f t="shared" si="13"/>
        <v>0</v>
      </c>
    </row>
    <row r="172" spans="1:6" ht="25" x14ac:dyDescent="0.35">
      <c r="A172" s="53" t="s">
        <v>58</v>
      </c>
      <c r="B172" s="67" t="s">
        <v>57</v>
      </c>
      <c r="C172" s="55" t="s">
        <v>17</v>
      </c>
      <c r="D172" s="123"/>
      <c r="E172" s="81">
        <v>1</v>
      </c>
      <c r="F172" s="57">
        <f t="shared" si="13"/>
        <v>0</v>
      </c>
    </row>
    <row r="173" spans="1:6" ht="25" x14ac:dyDescent="0.35">
      <c r="A173" s="53" t="s">
        <v>56</v>
      </c>
      <c r="B173" s="67" t="s">
        <v>55</v>
      </c>
      <c r="C173" s="55" t="s">
        <v>17</v>
      </c>
      <c r="D173" s="123"/>
      <c r="E173" s="81">
        <v>1</v>
      </c>
      <c r="F173" s="57">
        <f t="shared" si="13"/>
        <v>0</v>
      </c>
    </row>
    <row r="174" spans="1:6" x14ac:dyDescent="0.35">
      <c r="A174" s="53"/>
      <c r="B174" s="67"/>
      <c r="C174" s="55"/>
      <c r="D174" s="60"/>
      <c r="E174" s="82"/>
      <c r="F174" s="57"/>
    </row>
    <row r="175" spans="1:6" ht="14" x14ac:dyDescent="0.35">
      <c r="A175" s="15"/>
      <c r="B175" s="29" t="s">
        <v>54</v>
      </c>
      <c r="C175" s="15"/>
      <c r="D175" s="64"/>
      <c r="E175" s="86"/>
      <c r="F175" s="57"/>
    </row>
    <row r="176" spans="1:6" ht="237" customHeight="1" x14ac:dyDescent="0.35">
      <c r="A176" s="15"/>
      <c r="B176" s="54" t="s">
        <v>339</v>
      </c>
      <c r="C176" s="15"/>
      <c r="D176" s="64"/>
      <c r="E176" s="86"/>
      <c r="F176" s="57"/>
    </row>
    <row r="177" spans="1:6" x14ac:dyDescent="0.35">
      <c r="A177" s="53" t="s">
        <v>53</v>
      </c>
      <c r="B177" s="67" t="s">
        <v>52</v>
      </c>
      <c r="C177" s="55" t="s">
        <v>21</v>
      </c>
      <c r="D177" s="123"/>
      <c r="E177" s="81">
        <v>16</v>
      </c>
      <c r="F177" s="57">
        <f t="shared" ref="F177:F189" si="14">D177*E177</f>
        <v>0</v>
      </c>
    </row>
    <row r="178" spans="1:6" ht="37.5" x14ac:dyDescent="0.35">
      <c r="A178" s="53" t="s">
        <v>51</v>
      </c>
      <c r="B178" s="67" t="s">
        <v>50</v>
      </c>
      <c r="C178" s="55" t="s">
        <v>21</v>
      </c>
      <c r="D178" s="123"/>
      <c r="E178" s="81">
        <v>196</v>
      </c>
      <c r="F178" s="57">
        <f t="shared" si="14"/>
        <v>0</v>
      </c>
    </row>
    <row r="179" spans="1:6" x14ac:dyDescent="0.35">
      <c r="A179" s="53" t="s">
        <v>49</v>
      </c>
      <c r="B179" s="67" t="s">
        <v>48</v>
      </c>
      <c r="C179" s="55" t="s">
        <v>21</v>
      </c>
      <c r="D179" s="123"/>
      <c r="E179" s="81">
        <v>7</v>
      </c>
      <c r="F179" s="57">
        <f t="shared" si="14"/>
        <v>0</v>
      </c>
    </row>
    <row r="180" spans="1:6" x14ac:dyDescent="0.35">
      <c r="A180" s="53" t="s">
        <v>47</v>
      </c>
      <c r="B180" s="67" t="s">
        <v>46</v>
      </c>
      <c r="C180" s="55" t="s">
        <v>21</v>
      </c>
      <c r="D180" s="123"/>
      <c r="E180" s="81">
        <v>16</v>
      </c>
      <c r="F180" s="57">
        <f t="shared" si="14"/>
        <v>0</v>
      </c>
    </row>
    <row r="181" spans="1:6" ht="37.5" x14ac:dyDescent="0.35">
      <c r="A181" s="53" t="s">
        <v>45</v>
      </c>
      <c r="B181" s="67" t="s">
        <v>44</v>
      </c>
      <c r="C181" s="55" t="s">
        <v>21</v>
      </c>
      <c r="D181" s="123"/>
      <c r="E181" s="81">
        <v>16</v>
      </c>
      <c r="F181" s="57">
        <f t="shared" si="14"/>
        <v>0</v>
      </c>
    </row>
    <row r="182" spans="1:6" ht="25" x14ac:dyDescent="0.35">
      <c r="A182" s="53" t="s">
        <v>43</v>
      </c>
      <c r="B182" s="67" t="s">
        <v>42</v>
      </c>
      <c r="C182" s="55" t="s">
        <v>21</v>
      </c>
      <c r="D182" s="123"/>
      <c r="E182" s="81">
        <v>23</v>
      </c>
      <c r="F182" s="57">
        <f t="shared" si="14"/>
        <v>0</v>
      </c>
    </row>
    <row r="183" spans="1:6" ht="25" x14ac:dyDescent="0.35">
      <c r="A183" s="53" t="s">
        <v>41</v>
      </c>
      <c r="B183" s="67" t="s">
        <v>40</v>
      </c>
      <c r="C183" s="55" t="s">
        <v>21</v>
      </c>
      <c r="D183" s="123"/>
      <c r="E183" s="81">
        <v>33</v>
      </c>
      <c r="F183" s="57">
        <f t="shared" si="14"/>
        <v>0</v>
      </c>
    </row>
    <row r="184" spans="1:6" x14ac:dyDescent="0.35">
      <c r="A184" s="53" t="s">
        <v>39</v>
      </c>
      <c r="B184" s="67" t="s">
        <v>38</v>
      </c>
      <c r="C184" s="55" t="s">
        <v>21</v>
      </c>
      <c r="D184" s="123"/>
      <c r="E184" s="81">
        <v>3</v>
      </c>
      <c r="F184" s="57">
        <f t="shared" si="14"/>
        <v>0</v>
      </c>
    </row>
    <row r="185" spans="1:6" x14ac:dyDescent="0.35">
      <c r="A185" s="53" t="s">
        <v>37</v>
      </c>
      <c r="B185" s="67" t="s">
        <v>36</v>
      </c>
      <c r="C185" s="55" t="s">
        <v>21</v>
      </c>
      <c r="D185" s="123"/>
      <c r="E185" s="81">
        <v>3</v>
      </c>
      <c r="F185" s="57">
        <f t="shared" si="14"/>
        <v>0</v>
      </c>
    </row>
    <row r="186" spans="1:6" x14ac:dyDescent="0.35">
      <c r="A186" s="53" t="s">
        <v>35</v>
      </c>
      <c r="B186" s="58" t="s">
        <v>34</v>
      </c>
      <c r="C186" s="55" t="s">
        <v>21</v>
      </c>
      <c r="D186" s="123"/>
      <c r="E186" s="81">
        <v>3</v>
      </c>
      <c r="F186" s="57">
        <f t="shared" si="14"/>
        <v>0</v>
      </c>
    </row>
    <row r="187" spans="1:6" x14ac:dyDescent="0.35">
      <c r="A187" s="53" t="s">
        <v>33</v>
      </c>
      <c r="B187" s="58" t="s">
        <v>32</v>
      </c>
      <c r="C187" s="55" t="s">
        <v>21</v>
      </c>
      <c r="D187" s="123"/>
      <c r="E187" s="81">
        <v>3</v>
      </c>
      <c r="F187" s="57">
        <f t="shared" si="14"/>
        <v>0</v>
      </c>
    </row>
    <row r="188" spans="1:6" x14ac:dyDescent="0.35">
      <c r="A188" s="53" t="s">
        <v>31</v>
      </c>
      <c r="B188" s="58" t="s">
        <v>30</v>
      </c>
      <c r="C188" s="55" t="s">
        <v>21</v>
      </c>
      <c r="D188" s="123"/>
      <c r="E188" s="81">
        <v>7</v>
      </c>
      <c r="F188" s="57">
        <f t="shared" si="14"/>
        <v>0</v>
      </c>
    </row>
    <row r="189" spans="1:6" ht="14.5" x14ac:dyDescent="0.35">
      <c r="A189" s="53" t="s">
        <v>286</v>
      </c>
      <c r="B189" s="58" t="s">
        <v>287</v>
      </c>
      <c r="C189" s="55" t="s">
        <v>288</v>
      </c>
      <c r="D189" s="123"/>
      <c r="E189" s="81">
        <v>16</v>
      </c>
      <c r="F189" s="57">
        <f t="shared" si="14"/>
        <v>0</v>
      </c>
    </row>
    <row r="190" spans="1:6" ht="14" x14ac:dyDescent="0.35">
      <c r="A190" s="53"/>
      <c r="B190" s="58"/>
      <c r="C190" s="55"/>
      <c r="D190" s="64"/>
      <c r="E190" s="85"/>
      <c r="F190" s="57"/>
    </row>
    <row r="191" spans="1:6" ht="14" x14ac:dyDescent="0.35">
      <c r="A191" s="15"/>
      <c r="B191" s="29" t="s">
        <v>29</v>
      </c>
      <c r="C191" s="15"/>
      <c r="D191" s="64"/>
      <c r="E191" s="85"/>
      <c r="F191" s="57"/>
    </row>
    <row r="192" spans="1:6" ht="50" x14ac:dyDescent="0.35">
      <c r="A192" s="15"/>
      <c r="B192" s="54" t="s">
        <v>28</v>
      </c>
      <c r="C192" s="15"/>
      <c r="D192" s="60"/>
      <c r="E192" s="81"/>
      <c r="F192" s="57"/>
    </row>
    <row r="193" spans="1:8" ht="25" x14ac:dyDescent="0.35">
      <c r="A193" s="53" t="s">
        <v>27</v>
      </c>
      <c r="B193" s="67" t="s">
        <v>26</v>
      </c>
      <c r="C193" s="55" t="s">
        <v>18</v>
      </c>
      <c r="D193" s="123"/>
      <c r="E193" s="81">
        <v>10</v>
      </c>
      <c r="F193" s="57">
        <f t="shared" ref="F193:F196" si="15">D193*E193</f>
        <v>0</v>
      </c>
    </row>
    <row r="194" spans="1:8" ht="25" x14ac:dyDescent="0.35">
      <c r="A194" s="53" t="s">
        <v>25</v>
      </c>
      <c r="B194" s="67" t="s">
        <v>24</v>
      </c>
      <c r="C194" s="55" t="s">
        <v>18</v>
      </c>
      <c r="D194" s="123"/>
      <c r="E194" s="81">
        <v>10</v>
      </c>
      <c r="F194" s="57">
        <f t="shared" si="15"/>
        <v>0</v>
      </c>
    </row>
    <row r="195" spans="1:8" ht="25" x14ac:dyDescent="0.35">
      <c r="A195" s="53" t="s">
        <v>23</v>
      </c>
      <c r="B195" s="67" t="s">
        <v>22</v>
      </c>
      <c r="C195" s="55" t="s">
        <v>21</v>
      </c>
      <c r="D195" s="123"/>
      <c r="E195" s="81">
        <v>1</v>
      </c>
      <c r="F195" s="57">
        <f t="shared" si="15"/>
        <v>0</v>
      </c>
    </row>
    <row r="196" spans="1:8" ht="37.5" x14ac:dyDescent="0.35">
      <c r="A196" s="53" t="s">
        <v>20</v>
      </c>
      <c r="B196" s="67" t="s">
        <v>19</v>
      </c>
      <c r="C196" s="55" t="s">
        <v>18</v>
      </c>
      <c r="D196" s="123"/>
      <c r="E196" s="88">
        <v>1</v>
      </c>
      <c r="F196" s="57">
        <f t="shared" si="15"/>
        <v>0</v>
      </c>
    </row>
    <row r="197" spans="1:8" ht="26.25" customHeight="1" x14ac:dyDescent="0.35">
      <c r="A197" s="181" t="s">
        <v>139</v>
      </c>
      <c r="B197" s="182"/>
      <c r="C197" s="182"/>
      <c r="D197" s="182"/>
      <c r="E197" s="183"/>
      <c r="F197" s="50">
        <f>SUM(F130:F196)</f>
        <v>0</v>
      </c>
      <c r="G197" s="16"/>
      <c r="H197" s="16"/>
    </row>
    <row r="198" spans="1:8" ht="26.25" customHeight="1" x14ac:dyDescent="0.35">
      <c r="A198" s="17"/>
      <c r="B198" s="18"/>
      <c r="C198" s="18"/>
      <c r="D198" s="18"/>
      <c r="E198" s="19"/>
      <c r="F198" s="51"/>
      <c r="G198" s="16"/>
      <c r="H198" s="16"/>
    </row>
    <row r="199" spans="1:8" ht="14.25" customHeight="1" x14ac:dyDescent="0.35">
      <c r="A199" s="179" t="s">
        <v>15</v>
      </c>
      <c r="B199" s="180"/>
      <c r="C199" s="180"/>
      <c r="D199" s="180"/>
      <c r="E199" s="180"/>
      <c r="F199" s="180"/>
    </row>
    <row r="200" spans="1:8" ht="13" x14ac:dyDescent="0.35">
      <c r="A200" s="80"/>
      <c r="B200" s="54"/>
      <c r="C200" s="54"/>
      <c r="D200" s="89"/>
      <c r="E200" s="80"/>
      <c r="F200" s="90"/>
    </row>
    <row r="201" spans="1:8" ht="25" x14ac:dyDescent="0.35">
      <c r="A201" s="80"/>
      <c r="B201" s="54" t="s">
        <v>14</v>
      </c>
      <c r="C201" s="54"/>
      <c r="D201" s="91"/>
      <c r="E201" s="28"/>
      <c r="F201" s="57"/>
    </row>
    <row r="202" spans="1:8" ht="50" x14ac:dyDescent="0.35">
      <c r="A202" s="80" t="s">
        <v>13</v>
      </c>
      <c r="B202" s="54" t="s">
        <v>12</v>
      </c>
      <c r="C202" s="89" t="s">
        <v>9</v>
      </c>
      <c r="D202" s="130"/>
      <c r="E202" s="54" t="s">
        <v>315</v>
      </c>
      <c r="F202" s="92">
        <f>-D202*(F$197+F$124)*0.06</f>
        <v>0</v>
      </c>
    </row>
    <row r="203" spans="1:8" ht="50" x14ac:dyDescent="0.35">
      <c r="A203" s="80" t="s">
        <v>11</v>
      </c>
      <c r="B203" s="62" t="s">
        <v>10</v>
      </c>
      <c r="C203" s="89" t="s">
        <v>9</v>
      </c>
      <c r="D203" s="131"/>
      <c r="E203" s="54" t="s">
        <v>304</v>
      </c>
      <c r="F203" s="92">
        <f>-D203*(F$197+F$124)*0.06</f>
        <v>0</v>
      </c>
    </row>
    <row r="204" spans="1:8" x14ac:dyDescent="0.35">
      <c r="A204" s="80"/>
      <c r="B204" s="172"/>
      <c r="C204" s="172"/>
      <c r="D204" s="172"/>
      <c r="E204" s="80"/>
      <c r="F204" s="57"/>
    </row>
    <row r="205" spans="1:8" ht="31.65" customHeight="1" x14ac:dyDescent="0.35">
      <c r="A205" s="80"/>
      <c r="B205" s="172" t="s">
        <v>8</v>
      </c>
      <c r="C205" s="172"/>
      <c r="D205" s="172"/>
      <c r="E205" s="80"/>
      <c r="F205" s="57"/>
    </row>
    <row r="206" spans="1:8" ht="39.65" customHeight="1" x14ac:dyDescent="0.35">
      <c r="A206" s="80"/>
      <c r="B206" s="171" t="s">
        <v>7</v>
      </c>
      <c r="C206" s="171"/>
      <c r="D206" s="171"/>
      <c r="E206" s="80"/>
      <c r="F206" s="57"/>
    </row>
    <row r="207" spans="1:8" ht="40.4" customHeight="1" x14ac:dyDescent="0.35">
      <c r="A207" s="80"/>
      <c r="B207" s="171" t="s">
        <v>6</v>
      </c>
      <c r="C207" s="171"/>
      <c r="D207" s="171"/>
      <c r="E207" s="80"/>
      <c r="F207" s="57"/>
    </row>
    <row r="208" spans="1:8" ht="31.4" customHeight="1" x14ac:dyDescent="0.35">
      <c r="A208" s="80"/>
      <c r="B208" s="171" t="s">
        <v>5</v>
      </c>
      <c r="C208" s="171"/>
      <c r="D208" s="171"/>
      <c r="E208" s="80"/>
      <c r="F208" s="57"/>
    </row>
    <row r="210" spans="1:10" ht="26.25" customHeight="1" x14ac:dyDescent="0.35">
      <c r="A210" s="181" t="s">
        <v>138</v>
      </c>
      <c r="B210" s="182"/>
      <c r="C210" s="182"/>
      <c r="D210" s="182"/>
      <c r="E210" s="183"/>
      <c r="F210" s="50">
        <f>SUM(F202:F203)</f>
        <v>0</v>
      </c>
      <c r="G210" s="16"/>
      <c r="H210" s="16"/>
    </row>
    <row r="211" spans="1:10" ht="13" thickBot="1" x14ac:dyDescent="0.4"/>
    <row r="212" spans="1:10" ht="31.5" customHeight="1" thickBot="1" x14ac:dyDescent="0.4">
      <c r="A212" s="187" t="s">
        <v>340</v>
      </c>
      <c r="B212" s="188"/>
      <c r="C212" s="188"/>
      <c r="D212" s="188"/>
      <c r="E212" s="189"/>
      <c r="F212" s="52">
        <f>F210+F197+F124</f>
        <v>0</v>
      </c>
      <c r="G212" s="16"/>
      <c r="H212" s="173"/>
      <c r="I212" s="173"/>
      <c r="J212" s="173"/>
    </row>
    <row r="213" spans="1:10" ht="13" thickBot="1" x14ac:dyDescent="0.4"/>
    <row r="214" spans="1:10" ht="57" customHeight="1" thickBot="1" x14ac:dyDescent="0.4">
      <c r="A214" s="169" t="s">
        <v>351</v>
      </c>
      <c r="B214" s="169"/>
      <c r="C214" s="169"/>
      <c r="D214" s="169"/>
      <c r="E214" s="169"/>
      <c r="F214" s="117">
        <f>F212*20/100</f>
        <v>0</v>
      </c>
      <c r="G214" s="151"/>
      <c r="H214" s="16"/>
    </row>
    <row r="217" spans="1:10" ht="13" x14ac:dyDescent="0.35">
      <c r="G217" s="132"/>
    </row>
  </sheetData>
  <protectedRanges>
    <protectedRange sqref="D1:D1048576" name="Plage1"/>
  </protectedRanges>
  <mergeCells count="16">
    <mergeCell ref="H212:J212"/>
    <mergeCell ref="A1:F1"/>
    <mergeCell ref="A4:B4"/>
    <mergeCell ref="A5:B5"/>
    <mergeCell ref="B204:D204"/>
    <mergeCell ref="A199:F199"/>
    <mergeCell ref="A197:E197"/>
    <mergeCell ref="A124:E124"/>
    <mergeCell ref="A210:E210"/>
    <mergeCell ref="A212:E212"/>
    <mergeCell ref="A214:E214"/>
    <mergeCell ref="A126:F126"/>
    <mergeCell ref="B207:D207"/>
    <mergeCell ref="B205:D205"/>
    <mergeCell ref="B206:D206"/>
    <mergeCell ref="B208:D208"/>
  </mergeCells>
  <printOptions horizontalCentered="1"/>
  <pageMargins left="0.23622047244094491" right="0.23622047244094491" top="0.74803149606299213" bottom="0.74803149606299213" header="0.31496062992125984" footer="0.31496062992125984"/>
  <pageSetup paperSize="9" scale="72" firstPageNumber="0" orientation="portrait" r:id="rId1"/>
  <headerFooter alignWithMargins="0">
    <oddFooter>&amp;L&amp;A&amp;R&amp;P/&amp;N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270649-CB57-4E92-8B3F-C4EC8FD92774}">
  <dimension ref="A1:F23"/>
  <sheetViews>
    <sheetView zoomScale="90" zoomScaleNormal="90" workbookViewId="0">
      <selection activeCell="A23" sqref="A23:E23"/>
    </sheetView>
  </sheetViews>
  <sheetFormatPr baseColWidth="10" defaultColWidth="11.453125" defaultRowHeight="12.5" x14ac:dyDescent="0.25"/>
  <cols>
    <col min="1" max="1" width="8.90625" style="43" customWidth="1"/>
    <col min="2" max="2" width="45.08984375" style="43" customWidth="1"/>
    <col min="3" max="3" width="7.453125" style="43" customWidth="1"/>
    <col min="4" max="4" width="12.36328125" style="43" customWidth="1"/>
    <col min="5" max="5" width="17.90625" style="43" customWidth="1"/>
    <col min="6" max="6" width="15.08984375" style="43" customWidth="1"/>
    <col min="7" max="16384" width="11.453125" style="43"/>
  </cols>
  <sheetData>
    <row r="1" spans="1:6" ht="42" customHeight="1" x14ac:dyDescent="0.25">
      <c r="A1" s="192" t="s">
        <v>149</v>
      </c>
      <c r="B1" s="193"/>
      <c r="C1" s="193"/>
      <c r="D1" s="193"/>
      <c r="E1" s="193"/>
      <c r="F1" s="194"/>
    </row>
    <row r="2" spans="1:6" x14ac:dyDescent="0.25">
      <c r="A2" s="96"/>
      <c r="B2" s="11"/>
      <c r="C2" s="93"/>
      <c r="D2" s="94"/>
      <c r="E2" s="59"/>
      <c r="F2" s="97"/>
    </row>
    <row r="3" spans="1:6" ht="37.4" customHeight="1" x14ac:dyDescent="0.25">
      <c r="A3" s="110" t="s">
        <v>0</v>
      </c>
      <c r="B3" s="110" t="s">
        <v>133</v>
      </c>
      <c r="C3" s="110" t="s">
        <v>326</v>
      </c>
      <c r="D3" s="110" t="s">
        <v>132</v>
      </c>
      <c r="E3" s="110" t="s">
        <v>150</v>
      </c>
      <c r="F3" s="110" t="s">
        <v>135</v>
      </c>
    </row>
    <row r="4" spans="1:6" ht="52" x14ac:dyDescent="0.25">
      <c r="A4" s="44"/>
      <c r="B4" s="45" t="s">
        <v>290</v>
      </c>
      <c r="C4" s="44"/>
      <c r="D4" s="44"/>
      <c r="E4" s="80"/>
      <c r="F4" s="80"/>
    </row>
    <row r="5" spans="1:6" ht="25" x14ac:dyDescent="0.25">
      <c r="A5" s="44"/>
      <c r="B5" s="33" t="s">
        <v>292</v>
      </c>
      <c r="C5" s="44"/>
      <c r="D5" s="44"/>
      <c r="E5" s="100"/>
      <c r="F5" s="62"/>
    </row>
    <row r="6" spans="1:6" x14ac:dyDescent="0.25">
      <c r="A6" s="53" t="s">
        <v>291</v>
      </c>
      <c r="B6" s="98" t="s">
        <v>306</v>
      </c>
      <c r="C6" s="99" t="s">
        <v>16</v>
      </c>
      <c r="D6" s="101"/>
      <c r="E6" s="63">
        <v>25</v>
      </c>
      <c r="F6" s="103">
        <f>D6*E6</f>
        <v>0</v>
      </c>
    </row>
    <row r="7" spans="1:6" x14ac:dyDescent="0.25">
      <c r="A7" s="53" t="s">
        <v>293</v>
      </c>
      <c r="B7" s="98" t="s">
        <v>307</v>
      </c>
      <c r="C7" s="99" t="s">
        <v>16</v>
      </c>
      <c r="D7" s="101"/>
      <c r="E7" s="63">
        <v>5</v>
      </c>
      <c r="F7" s="103">
        <f t="shared" ref="F7:F11" si="0">D7*E7</f>
        <v>0</v>
      </c>
    </row>
    <row r="8" spans="1:6" x14ac:dyDescent="0.25">
      <c r="A8" s="53" t="s">
        <v>294</v>
      </c>
      <c r="B8" s="98" t="s">
        <v>308</v>
      </c>
      <c r="C8" s="99" t="s">
        <v>16</v>
      </c>
      <c r="D8" s="101"/>
      <c r="E8" s="63">
        <v>5</v>
      </c>
      <c r="F8" s="103">
        <f t="shared" si="0"/>
        <v>0</v>
      </c>
    </row>
    <row r="9" spans="1:6" x14ac:dyDescent="0.25">
      <c r="A9" s="53" t="s">
        <v>295</v>
      </c>
      <c r="B9" s="98" t="s">
        <v>309</v>
      </c>
      <c r="C9" s="99" t="s">
        <v>16</v>
      </c>
      <c r="D9" s="101"/>
      <c r="E9" s="63">
        <v>5</v>
      </c>
      <c r="F9" s="103">
        <f t="shared" si="0"/>
        <v>0</v>
      </c>
    </row>
    <row r="10" spans="1:6" x14ac:dyDescent="0.25">
      <c r="A10" s="53" t="s">
        <v>296</v>
      </c>
      <c r="B10" s="98" t="s">
        <v>310</v>
      </c>
      <c r="C10" s="99" t="s">
        <v>16</v>
      </c>
      <c r="D10" s="101"/>
      <c r="E10" s="63">
        <v>5</v>
      </c>
      <c r="F10" s="103">
        <f t="shared" si="0"/>
        <v>0</v>
      </c>
    </row>
    <row r="11" spans="1:6" x14ac:dyDescent="0.25">
      <c r="A11" s="53" t="s">
        <v>297</v>
      </c>
      <c r="B11" s="98" t="s">
        <v>289</v>
      </c>
      <c r="C11" s="99" t="s">
        <v>16</v>
      </c>
      <c r="D11" s="101"/>
      <c r="E11" s="63">
        <v>5</v>
      </c>
      <c r="F11" s="103">
        <f t="shared" si="0"/>
        <v>0</v>
      </c>
    </row>
    <row r="12" spans="1:6" x14ac:dyDescent="0.25">
      <c r="A12" s="53"/>
      <c r="B12" s="98"/>
      <c r="C12" s="99"/>
      <c r="D12" s="101"/>
      <c r="E12" s="63"/>
      <c r="F12" s="103"/>
    </row>
    <row r="13" spans="1:6" ht="25" x14ac:dyDescent="0.25">
      <c r="A13" s="44"/>
      <c r="B13" s="33" t="s">
        <v>305</v>
      </c>
      <c r="C13" s="44"/>
      <c r="D13" s="102"/>
      <c r="E13" s="63"/>
      <c r="F13" s="92"/>
    </row>
    <row r="14" spans="1:6" x14ac:dyDescent="0.25">
      <c r="A14" s="53" t="s">
        <v>298</v>
      </c>
      <c r="B14" s="98" t="s">
        <v>306</v>
      </c>
      <c r="C14" s="99" t="s">
        <v>16</v>
      </c>
      <c r="D14" s="101"/>
      <c r="E14" s="63">
        <v>25</v>
      </c>
      <c r="F14" s="103">
        <f>D14*E14</f>
        <v>0</v>
      </c>
    </row>
    <row r="15" spans="1:6" x14ac:dyDescent="0.25">
      <c r="A15" s="53" t="s">
        <v>299</v>
      </c>
      <c r="B15" s="98" t="s">
        <v>307</v>
      </c>
      <c r="C15" s="99" t="s">
        <v>16</v>
      </c>
      <c r="D15" s="101"/>
      <c r="E15" s="63">
        <v>5</v>
      </c>
      <c r="F15" s="103">
        <f t="shared" ref="F15:F19" si="1">D15*E15</f>
        <v>0</v>
      </c>
    </row>
    <row r="16" spans="1:6" x14ac:dyDescent="0.25">
      <c r="A16" s="53" t="s">
        <v>300</v>
      </c>
      <c r="B16" s="98" t="s">
        <v>308</v>
      </c>
      <c r="C16" s="99" t="s">
        <v>16</v>
      </c>
      <c r="D16" s="101"/>
      <c r="E16" s="63">
        <v>5</v>
      </c>
      <c r="F16" s="103">
        <f t="shared" si="1"/>
        <v>0</v>
      </c>
    </row>
    <row r="17" spans="1:6" x14ac:dyDescent="0.25">
      <c r="A17" s="53" t="s">
        <v>301</v>
      </c>
      <c r="B17" s="98" t="s">
        <v>309</v>
      </c>
      <c r="C17" s="99" t="s">
        <v>16</v>
      </c>
      <c r="D17" s="101"/>
      <c r="E17" s="63">
        <v>5</v>
      </c>
      <c r="F17" s="103">
        <f t="shared" si="1"/>
        <v>0</v>
      </c>
    </row>
    <row r="18" spans="1:6" x14ac:dyDescent="0.25">
      <c r="A18" s="53" t="s">
        <v>302</v>
      </c>
      <c r="B18" s="98" t="s">
        <v>310</v>
      </c>
      <c r="C18" s="99" t="s">
        <v>16</v>
      </c>
      <c r="D18" s="101"/>
      <c r="E18" s="63">
        <v>5</v>
      </c>
      <c r="F18" s="103">
        <f t="shared" si="1"/>
        <v>0</v>
      </c>
    </row>
    <row r="19" spans="1:6" x14ac:dyDescent="0.25">
      <c r="A19" s="53" t="s">
        <v>303</v>
      </c>
      <c r="B19" s="98" t="s">
        <v>289</v>
      </c>
      <c r="C19" s="99" t="s">
        <v>16</v>
      </c>
      <c r="D19" s="101"/>
      <c r="E19" s="63">
        <v>5</v>
      </c>
      <c r="F19" s="103">
        <f t="shared" si="1"/>
        <v>0</v>
      </c>
    </row>
    <row r="20" spans="1:6" x14ac:dyDescent="0.25">
      <c r="A20" s="53"/>
      <c r="B20" s="47"/>
      <c r="C20" s="99"/>
      <c r="D20" s="53"/>
      <c r="E20" s="46"/>
      <c r="F20" s="46"/>
    </row>
    <row r="21" spans="1:6" ht="31.65" customHeight="1" thickBot="1" x14ac:dyDescent="0.3">
      <c r="A21" s="195" t="s">
        <v>345</v>
      </c>
      <c r="B21" s="196"/>
      <c r="C21" s="196"/>
      <c r="D21" s="196"/>
      <c r="E21" s="196"/>
      <c r="F21" s="112">
        <f>SUM(F6:F19)</f>
        <v>0</v>
      </c>
    </row>
    <row r="22" spans="1:6" ht="9" customHeight="1" thickBot="1" x14ac:dyDescent="0.3">
      <c r="A22" s="113"/>
      <c r="B22" s="114"/>
      <c r="C22" s="115"/>
      <c r="D22" s="116"/>
      <c r="E22" s="113"/>
      <c r="F22" s="113"/>
    </row>
    <row r="23" spans="1:6" ht="33" customHeight="1" thickBot="1" x14ac:dyDescent="0.3">
      <c r="A23" s="190" t="s">
        <v>347</v>
      </c>
      <c r="B23" s="191"/>
      <c r="C23" s="191"/>
      <c r="D23" s="191"/>
      <c r="E23" s="191"/>
      <c r="F23" s="117">
        <f>F21*1/100</f>
        <v>0</v>
      </c>
    </row>
  </sheetData>
  <protectedRanges>
    <protectedRange sqref="D1:D1048576" name="Plage1"/>
  </protectedRanges>
  <mergeCells count="3">
    <mergeCell ref="A23:E23"/>
    <mergeCell ref="A1:F1"/>
    <mergeCell ref="A21:E21"/>
  </mergeCells>
  <phoneticPr fontId="24" type="noConversion"/>
  <pageMargins left="0.25" right="0.25" top="0.75" bottom="0.75" header="0.3" footer="0.3"/>
  <pageSetup paperSize="9"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Nombre xmlns="49e62da4-653b-490d-91c1-e878b188db29" xsi:nil="true"/>
    <TaxCatchAll xmlns="49d9ebb0-7bab-4456-b9d9-6fa7c30252ac" xsi:nil="true"/>
    <lcf76f155ced4ddcb4097134ff3c332f xmlns="49e62da4-653b-490d-91c1-e878b188db29">
      <Terms xmlns="http://schemas.microsoft.com/office/infopath/2007/PartnerControls"/>
    </lcf76f155ced4ddcb4097134ff3c332f>
    <Date xmlns="49e62da4-653b-490d-91c1-e878b188db29" xsi:nil="true"/>
    <CA xmlns="49e62da4-653b-490d-91c1-e878b188db2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325033A97558843937ECB7522537D1A" ma:contentTypeVersion="24" ma:contentTypeDescription="Crée un document." ma:contentTypeScope="" ma:versionID="a3ba26582f4c11381e9e45549fb718f9">
  <xsd:schema xmlns:xsd="http://www.w3.org/2001/XMLSchema" xmlns:xs="http://www.w3.org/2001/XMLSchema" xmlns:p="http://schemas.microsoft.com/office/2006/metadata/properties" xmlns:ns2="49e62da4-653b-490d-91c1-e878b188db29" xmlns:ns3="b2d96b65-75cb-454e-adb8-6e563c456e25" xmlns:ns4="49d9ebb0-7bab-4456-b9d9-6fa7c30252ac" targetNamespace="http://schemas.microsoft.com/office/2006/metadata/properties" ma:root="true" ma:fieldsID="51adb0cb4c0d4b1e2866450d3a3ff558" ns2:_="" ns3:_="" ns4:_="">
    <xsd:import namespace="49e62da4-653b-490d-91c1-e878b188db29"/>
    <xsd:import namespace="b2d96b65-75cb-454e-adb8-6e563c456e25"/>
    <xsd:import namespace="49d9ebb0-7bab-4456-b9d9-6fa7c30252ac"/>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2:Nombre" minOccurs="0"/>
                <xsd:element ref="ns2:MediaServiceAutoKeyPoints" minOccurs="0"/>
                <xsd:element ref="ns2:MediaServiceKeyPoints" minOccurs="0"/>
                <xsd:element ref="ns3:SharedWithUsers" minOccurs="0"/>
                <xsd:element ref="ns3:SharedWithDetails" minOccurs="0"/>
                <xsd:element ref="ns2:MediaLengthInSeconds" minOccurs="0"/>
                <xsd:element ref="ns4:TaxCatchAll" minOccurs="0"/>
                <xsd:element ref="ns2:lcf76f155ced4ddcb4097134ff3c332f" minOccurs="0"/>
                <xsd:element ref="ns2:MediaServiceObjectDetectorVersions" minOccurs="0"/>
                <xsd:element ref="ns2:MediaServiceSearchProperties" minOccurs="0"/>
                <xsd:element ref="ns2:Date" minOccurs="0"/>
                <xsd:element ref="ns2:CA"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9e62da4-653b-490d-91c1-e878b188db2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Nombre" ma:index="16" nillable="true" ma:displayName="Nombre" ma:format="Dropdown" ma:internalName="Nombre" ma:percentage="FALSE">
      <xsd:simpleType>
        <xsd:restriction base="dms:Number"/>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LengthInSeconds" ma:index="21" nillable="true" ma:displayName="MediaLengthInSeconds" ma:hidden="true"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Balises d’images" ma:readOnly="false" ma:fieldId="{5cf76f15-5ced-4ddc-b409-7134ff3c332f}" ma:taxonomyMulti="true" ma:sspId="8eacc546-0bb5-4dbc-9d09-df9d5da16872"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Date" ma:index="27" nillable="true" ma:displayName="Date" ma:format="DateOnly" ma:internalName="Date">
      <xsd:simpleType>
        <xsd:restriction base="dms:DateTime"/>
      </xsd:simpleType>
    </xsd:element>
    <xsd:element name="CA" ma:index="28" nillable="true" ma:displayName="CA" ma:format="Dropdown" ma:internalName="CA">
      <xsd:simpleType>
        <xsd:restriction base="dms:Text">
          <xsd:maxLength value="255"/>
        </xsd:restriction>
      </xsd:simpleType>
    </xsd:element>
    <xsd:element name="MediaServiceBillingMetadata" ma:index="29"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2d96b65-75cb-454e-adb8-6e563c456e25" elementFormDefault="qualified">
    <xsd:import namespace="http://schemas.microsoft.com/office/2006/documentManagement/types"/>
    <xsd:import namespace="http://schemas.microsoft.com/office/infopath/2007/PartnerControls"/>
    <xsd:element name="SharedWithUsers" ma:index="19"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Partagé avec dé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9d9ebb0-7bab-4456-b9d9-6fa7c30252ac"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0f20a7c0-ddd1-473a-a849-64be9c0007b6}" ma:internalName="TaxCatchAll" ma:showField="CatchAllData" ma:web="49d9ebb0-7bab-4456-b9d9-6fa7c30252a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917EC0-7E6F-4455-AA52-6BFAA8000390}">
  <ds:schemaRefs>
    <ds:schemaRef ds:uri="http://schemas.microsoft.com/sharepoint/v3/contenttype/forms"/>
  </ds:schemaRefs>
</ds:datastoreItem>
</file>

<file path=customXml/itemProps2.xml><?xml version="1.0" encoding="utf-8"?>
<ds:datastoreItem xmlns:ds="http://schemas.openxmlformats.org/officeDocument/2006/customXml" ds:itemID="{010CDE00-2042-4D5D-BF4C-F5B79E3E7B56}">
  <ds:schemaRefs>
    <ds:schemaRef ds:uri="49d9ebb0-7bab-4456-b9d9-6fa7c30252ac"/>
    <ds:schemaRef ds:uri="http://schemas.microsoft.com/office/2006/documentManagement/types"/>
    <ds:schemaRef ds:uri="http://www.w3.org/XML/1998/namespace"/>
    <ds:schemaRef ds:uri="http://purl.org/dc/elements/1.1/"/>
    <ds:schemaRef ds:uri="http://purl.org/dc/dcmitype/"/>
    <ds:schemaRef ds:uri="http://purl.org/dc/terms/"/>
    <ds:schemaRef ds:uri="49e62da4-653b-490d-91c1-e878b188db29"/>
    <ds:schemaRef ds:uri="b2d96b65-75cb-454e-adb8-6e563c456e25"/>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3.xml><?xml version="1.0" encoding="utf-8"?>
<ds:datastoreItem xmlns:ds="http://schemas.openxmlformats.org/officeDocument/2006/customXml" ds:itemID="{7560F454-4445-480B-8E23-D15AC0AE339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4</vt:i4>
      </vt:variant>
    </vt:vector>
  </HeadingPairs>
  <TitlesOfParts>
    <vt:vector size="9" baseType="lpstr">
      <vt:lpstr>DQE - Montant TOTAL</vt:lpstr>
      <vt:lpstr>DQE-partie 1</vt:lpstr>
      <vt:lpstr>DQE-partie 2</vt:lpstr>
      <vt:lpstr>DQE - partie 3</vt:lpstr>
      <vt:lpstr>DQE - partie 4</vt:lpstr>
      <vt:lpstr>'DQE - partie 3'!Impression_des_titres</vt:lpstr>
      <vt:lpstr>'DQE - partie 3'!Zone_d_impression</vt:lpstr>
      <vt:lpstr>'DQE - partie 4'!Zone_d_impression</vt:lpstr>
      <vt:lpstr>'DQE-partie 1'!Zone_d_impression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Carole GIANESINI</dc:creator>
  <cp:lastModifiedBy>Cyril COULBAULT</cp:lastModifiedBy>
  <cp:lastPrinted>2021-02-17T14:20:47Z</cp:lastPrinted>
  <dcterms:created xsi:type="dcterms:W3CDTF">2016-04-04T15:00:22Z</dcterms:created>
  <dcterms:modified xsi:type="dcterms:W3CDTF">2025-11-17T15:03:31Z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0x010100F325033A97558843937ECB7522537D1A</vt:lpwstr>
  </property>
  <property fmtid="{D5CDD505-2E9C-101B-9397-08002B2CF9AE}" pid="3" name="MediaServiceImageTags">
    <vt:lpwstr/>
  </property>
</Properties>
</file>